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630" yWindow="4110" windowWidth="11955" windowHeight="6615" tabRatio="730" activeTab="0"/>
  </bookViews>
  <sheets>
    <sheet name="Eingabe" sheetId="1" r:id="rId1"/>
    <sheet name="Tunierplan" sheetId="2" r:id="rId2"/>
    <sheet name="Tunierplan (A3)" sheetId="3" r:id="rId3"/>
    <sheet name="Platzierung" sheetId="4" r:id="rId4"/>
    <sheet name="Meldebogen" sheetId="5" r:id="rId5"/>
  </sheets>
  <definedNames>
    <definedName name="_xlnm.Print_Area" localSheetId="1">'Tunierplan'!$D$4:$AK$61</definedName>
    <definedName name="_xlnm.Print_Area" localSheetId="2">'Tunierplan (A3)'!$D$4:$AI$49</definedName>
    <definedName name="Kontrollkästchen1" localSheetId="4">'Meldebogen'!$A$27</definedName>
  </definedNames>
  <calcPr fullCalcOnLoad="1"/>
</workbook>
</file>

<file path=xl/sharedStrings.xml><?xml version="1.0" encoding="utf-8"?>
<sst xmlns="http://schemas.openxmlformats.org/spreadsheetml/2006/main" count="323" uniqueCount="124">
  <si>
    <t>Mannschaften</t>
  </si>
  <si>
    <t>A</t>
  </si>
  <si>
    <t>B</t>
  </si>
  <si>
    <t>C</t>
  </si>
  <si>
    <t>D</t>
  </si>
  <si>
    <t>E</t>
  </si>
  <si>
    <t>Runde</t>
  </si>
  <si>
    <t>-</t>
  </si>
  <si>
    <t>:</t>
  </si>
  <si>
    <t>Ergebnis</t>
  </si>
  <si>
    <t>Spielfrei:</t>
  </si>
  <si>
    <t>1.Runde:</t>
  </si>
  <si>
    <t>2.Runde:</t>
  </si>
  <si>
    <t>3.Runde:</t>
  </si>
  <si>
    <t>4.Runde:</t>
  </si>
  <si>
    <t>5.Runde:</t>
  </si>
  <si>
    <t>Bezirk:</t>
  </si>
  <si>
    <t>Freiburg</t>
  </si>
  <si>
    <t>Verein:</t>
  </si>
  <si>
    <t>Veranstaltungstag:</t>
  </si>
  <si>
    <t>Veranstaltungsort:</t>
  </si>
  <si>
    <t>Teilnehmende Vereine:</t>
  </si>
  <si>
    <t>Punkte</t>
  </si>
  <si>
    <t>Tore</t>
  </si>
  <si>
    <t>Plz.</t>
  </si>
  <si>
    <t>Sp.1</t>
  </si>
  <si>
    <t>Sp.2</t>
  </si>
  <si>
    <t>Sp.3</t>
  </si>
  <si>
    <t>Sp.4</t>
  </si>
  <si>
    <t>Sp.5</t>
  </si>
  <si>
    <t>Ges.</t>
  </si>
  <si>
    <t>Zeitplan</t>
  </si>
  <si>
    <t>Beginn:</t>
  </si>
  <si>
    <t>Spielzeit:</t>
  </si>
  <si>
    <t>Min.</t>
  </si>
  <si>
    <t>h</t>
  </si>
  <si>
    <t>Pause 1:</t>
  </si>
  <si>
    <t>Pause 2:</t>
  </si>
  <si>
    <t>(Pause 2 » nach Spiel 2+4)</t>
  </si>
  <si>
    <t>Gesamt</t>
  </si>
  <si>
    <t>│</t>
  </si>
  <si>
    <t>F</t>
  </si>
  <si>
    <t>G</t>
  </si>
  <si>
    <t>H</t>
  </si>
  <si>
    <t>I</t>
  </si>
  <si>
    <t>K</t>
  </si>
  <si>
    <t>Gruppe 1 - Rot (A)</t>
  </si>
  <si>
    <t>Gruppe 2 - Gelb (B)</t>
  </si>
  <si>
    <t>rot</t>
  </si>
  <si>
    <t>gelb</t>
  </si>
  <si>
    <t>Gruppe:</t>
  </si>
  <si>
    <t>4 Plätze</t>
  </si>
  <si>
    <t>Bez. Platz 1:</t>
  </si>
  <si>
    <t>Bez. Platz 2:</t>
  </si>
  <si>
    <t>Bez. Platz 3:</t>
  </si>
  <si>
    <t>Bez. Platz 4:</t>
  </si>
  <si>
    <t>Anwesend ?</t>
  </si>
  <si>
    <t>Mannschaftsliste !?</t>
  </si>
  <si>
    <t>Auswahl:</t>
  </si>
  <si>
    <t>TL</t>
  </si>
  <si>
    <t>Turnierleitung</t>
  </si>
  <si>
    <t>Blanko</t>
  </si>
  <si>
    <t>Platz</t>
  </si>
  <si>
    <t>Grp.</t>
  </si>
  <si>
    <t xml:space="preserve"> </t>
  </si>
  <si>
    <t>Begegnung</t>
  </si>
  <si>
    <t xml:space="preserve"> - Junioren</t>
  </si>
  <si>
    <t>Runde 1</t>
  </si>
  <si>
    <t>Runde 2</t>
  </si>
  <si>
    <t>Runde 3</t>
  </si>
  <si>
    <t>Runde 4</t>
  </si>
  <si>
    <t>Runde 5</t>
  </si>
  <si>
    <t>T u r n i e r p l a n</t>
  </si>
  <si>
    <t xml:space="preserve"> Spielplan für:</t>
  </si>
  <si>
    <t>blanko</t>
  </si>
  <si>
    <t>Turniermeldebogen</t>
  </si>
  <si>
    <t>Michael Keller</t>
  </si>
  <si>
    <t>Falkenbergerstr. 2</t>
  </si>
  <si>
    <t>79110 Freiburg</t>
  </si>
  <si>
    <t>Mannschaften:</t>
  </si>
  <si>
    <t>Gemeldet:</t>
  </si>
  <si>
    <t>10 Mannschaften</t>
  </si>
  <si>
    <t>Erschienen:</t>
  </si>
  <si>
    <t>Fehlende Manschaften:</t>
  </si>
  <si>
    <t>keine</t>
  </si>
  <si>
    <t>ja</t>
  </si>
  <si>
    <t>nein</t>
  </si>
  <si>
    <t>Turnierleitung:</t>
  </si>
  <si>
    <t>Telefon:</t>
  </si>
  <si>
    <t>Fax:</t>
  </si>
  <si>
    <t>eMail:</t>
  </si>
  <si>
    <t>Bemerkungen:</t>
  </si>
  <si>
    <t>Die SpVgg. Gundelfingen/Wildtal trat bei eigenem Turnier der F2-Junioren mit zwei Mannschaft mehr an.</t>
  </si>
  <si>
    <t>Gilt nur fürs Heimturnier</t>
  </si>
  <si>
    <t>Anlage:</t>
  </si>
  <si>
    <t>Spielpläne</t>
  </si>
  <si>
    <t>Mannschaftsmeldelisten</t>
  </si>
  <si>
    <t>eMail</t>
  </si>
  <si>
    <t>PLZ, Ort</t>
  </si>
  <si>
    <t>Fax</t>
  </si>
  <si>
    <t>Strasse</t>
  </si>
  <si>
    <t>Telefon</t>
  </si>
  <si>
    <t>Vorname Name</t>
  </si>
  <si>
    <t>Plätze:</t>
  </si>
  <si>
    <t>9 Mannschaften</t>
  </si>
  <si>
    <t>?</t>
  </si>
  <si>
    <t>Druck</t>
  </si>
  <si>
    <t>Tabelle erstellt von:</t>
  </si>
  <si>
    <t>Rainer Kabis - SpVgg.Gundelfingen/Wildtal</t>
  </si>
  <si>
    <t>Hinweis zu den Tabellen:</t>
  </si>
  <si>
    <t>Fehler wurden sukzessive behoben,</t>
  </si>
  <si>
    <t>Aufgrund dessen kann ich keine Gewähr für</t>
  </si>
  <si>
    <t>Funktionalität und Richtigkeit übernehmen.</t>
  </si>
  <si>
    <t>Die Tabellen werden natürlich besser,</t>
  </si>
  <si>
    <t>wenn Ihr Fehler meldet.</t>
  </si>
  <si>
    <t>Gibt es anderweitig Tabellen, bitte auch melden.</t>
  </si>
  <si>
    <t>Die Tabellen für die F/G-Fussballturniere habe</t>
  </si>
  <si>
    <t>ich im Laufe der Jahre für die Turniere bei der</t>
  </si>
  <si>
    <t>SpVgg. Gundelfingen/Wildtal erstellt.</t>
  </si>
  <si>
    <t>Verbesserungen folgten mit fortschreitenden</t>
  </si>
  <si>
    <t>Excel-Kenntnissen.</t>
  </si>
  <si>
    <t>Erfassung F/G-Junioren Fußballturnier</t>
  </si>
  <si>
    <t xml:space="preserve">Jugend: </t>
  </si>
  <si>
    <t>fussball@kabis-online.de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</si>
</sst>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dd/mm/yy"/>
    <numFmt numFmtId="176" formatCode="h:mm"/>
    <numFmt numFmtId="177" formatCode="d/m/yyyy"/>
    <numFmt numFmtId="178" formatCode="d/\ mmm/\ yyyy"/>
    <numFmt numFmtId="179" formatCode="[$€-2]\ #,##0.00_);[Red]\([$€-2]\ #,##0.00\)"/>
  </numFmts>
  <fonts count="91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i/>
      <sz val="12"/>
      <color indexed="12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i/>
      <sz val="12"/>
      <name val="Arial"/>
      <family val="2"/>
    </font>
    <font>
      <b/>
      <sz val="10"/>
      <color indexed="13"/>
      <name val="Arial"/>
      <family val="2"/>
    </font>
    <font>
      <sz val="6"/>
      <name val="Geneva"/>
      <family val="0"/>
    </font>
    <font>
      <sz val="7"/>
      <name val="Arial"/>
      <family val="2"/>
    </font>
    <font>
      <b/>
      <sz val="8"/>
      <name val="Arial"/>
      <family val="2"/>
    </font>
    <font>
      <sz val="8"/>
      <color indexed="9"/>
      <name val="Arial"/>
      <family val="2"/>
    </font>
    <font>
      <b/>
      <sz val="11"/>
      <color indexed="13"/>
      <name val="Arial"/>
      <family val="2"/>
    </font>
    <font>
      <sz val="10"/>
      <color indexed="13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9"/>
      <name val="Arial"/>
      <family val="2"/>
    </font>
    <font>
      <b/>
      <i/>
      <sz val="12"/>
      <color indexed="9"/>
      <name val="Arial"/>
      <family val="2"/>
    </font>
    <font>
      <sz val="10"/>
      <color indexed="12"/>
      <name val="Arial"/>
      <family val="2"/>
    </font>
    <font>
      <b/>
      <sz val="11"/>
      <color indexed="12"/>
      <name val="Arial"/>
      <family val="2"/>
    </font>
    <font>
      <sz val="8"/>
      <color indexed="13"/>
      <name val="Arial"/>
      <family val="2"/>
    </font>
    <font>
      <b/>
      <sz val="8"/>
      <color indexed="13"/>
      <name val="Arial"/>
      <family val="2"/>
    </font>
    <font>
      <b/>
      <sz val="16"/>
      <name val="Arial"/>
      <family val="2"/>
    </font>
    <font>
      <b/>
      <sz val="11"/>
      <name val="Verdana"/>
      <family val="2"/>
    </font>
    <font>
      <sz val="10"/>
      <name val="Wingdings"/>
      <family val="0"/>
    </font>
    <font>
      <sz val="11"/>
      <name val="Arial"/>
      <family val="2"/>
    </font>
    <font>
      <sz val="11"/>
      <name val="Calibri"/>
      <family val="2"/>
    </font>
    <font>
      <sz val="8"/>
      <name val="Verdana"/>
      <family val="2"/>
    </font>
    <font>
      <b/>
      <sz val="11"/>
      <name val="Arial"/>
      <family val="2"/>
    </font>
    <font>
      <i/>
      <sz val="8"/>
      <name val="Arial"/>
      <family val="2"/>
    </font>
    <font>
      <sz val="10"/>
      <name val="Arial Unicode MS"/>
      <family val="2"/>
    </font>
    <font>
      <sz val="10"/>
      <color indexed="8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8"/>
      <color indexed="55"/>
      <name val="Arial"/>
      <family val="2"/>
    </font>
    <font>
      <b/>
      <sz val="8"/>
      <color indexed="12"/>
      <name val="Verdana"/>
      <family val="2"/>
    </font>
    <font>
      <sz val="8"/>
      <color indexed="12"/>
      <name val="Verdana"/>
      <family val="2"/>
    </font>
    <font>
      <b/>
      <sz val="12"/>
      <color indexed="12"/>
      <name val="Verdana"/>
      <family val="2"/>
    </font>
    <font>
      <sz val="11"/>
      <color indexed="12"/>
      <name val="Verdana"/>
      <family val="2"/>
    </font>
    <font>
      <sz val="7"/>
      <color indexed="23"/>
      <name val="Arial"/>
      <family val="2"/>
    </font>
    <font>
      <b/>
      <sz val="14"/>
      <color indexed="9"/>
      <name val="Arial"/>
      <family val="2"/>
    </font>
    <font>
      <b/>
      <sz val="14"/>
      <color indexed="12"/>
      <name val="Verdana"/>
      <family val="2"/>
    </font>
    <font>
      <u val="single"/>
      <sz val="8"/>
      <color indexed="12"/>
      <name val="Verdana"/>
      <family val="2"/>
    </font>
    <font>
      <b/>
      <sz val="11"/>
      <color indexed="12"/>
      <name val="Verdana"/>
      <family val="2"/>
    </font>
    <font>
      <b/>
      <sz val="10"/>
      <color indexed="12"/>
      <name val="Verdana"/>
      <family val="2"/>
    </font>
    <font>
      <sz val="8"/>
      <name val="Tahoma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sz val="8"/>
      <color theme="0" tint="-0.3499799966812134"/>
      <name val="Arial"/>
      <family val="2"/>
    </font>
    <font>
      <b/>
      <sz val="8"/>
      <color rgb="FF0000FF"/>
      <name val="Verdana"/>
      <family val="2"/>
    </font>
    <font>
      <sz val="8"/>
      <color rgb="FF0000FF"/>
      <name val="Verdana"/>
      <family val="2"/>
    </font>
    <font>
      <b/>
      <sz val="12"/>
      <color rgb="FF0000FF"/>
      <name val="Verdana"/>
      <family val="2"/>
    </font>
    <font>
      <sz val="11"/>
      <color rgb="FF0000FF"/>
      <name val="Verdana"/>
      <family val="2"/>
    </font>
    <font>
      <sz val="7"/>
      <color theme="0" tint="-0.4999699890613556"/>
      <name val="Arial"/>
      <family val="2"/>
    </font>
    <font>
      <b/>
      <sz val="14"/>
      <color theme="0"/>
      <name val="Arial"/>
      <family val="2"/>
    </font>
    <font>
      <b/>
      <sz val="10"/>
      <color rgb="FF0000FF"/>
      <name val="Verdana"/>
      <family val="2"/>
    </font>
    <font>
      <b/>
      <sz val="11"/>
      <color rgb="FF0000FF"/>
      <name val="Verdana"/>
      <family val="2"/>
    </font>
    <font>
      <b/>
      <sz val="14"/>
      <color rgb="FF0000FF"/>
      <name val="Verdana"/>
      <family val="2"/>
    </font>
    <font>
      <u val="single"/>
      <sz val="8"/>
      <color rgb="FF0000FF"/>
      <name val="Verdana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lightUp"/>
    </fill>
    <fill>
      <patternFill patternType="solid">
        <fgColor indexed="1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lightUp">
        <bgColor indexed="9"/>
      </patternFill>
    </fill>
    <fill>
      <patternFill patternType="solid">
        <fgColor theme="0" tint="-0.149959996342659"/>
        <bgColor indexed="64"/>
      </patternFill>
    </fill>
    <fill>
      <patternFill patternType="lightTrellis">
        <bgColor rgb="FF92D050"/>
      </patternFill>
    </fill>
    <fill>
      <patternFill patternType="solid">
        <fgColor indexed="9"/>
        <bgColor indexed="64"/>
      </patternFill>
    </fill>
  </fills>
  <borders count="6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thin"/>
      <right style="dashDot">
        <color theme="0" tint="-0.4999699890613556"/>
      </right>
      <top style="thin"/>
      <bottom style="thin"/>
    </border>
    <border>
      <left style="dashDot">
        <color theme="0" tint="-0.4999699890613556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>
        <color rgb="FFFF0000"/>
      </left>
      <right>
        <color indexed="63"/>
      </right>
      <top>
        <color indexed="63"/>
      </top>
      <bottom>
        <color indexed="63"/>
      </bottom>
    </border>
    <border>
      <left style="thin">
        <color rgb="FFFFFF00"/>
      </left>
      <right>
        <color indexed="63"/>
      </right>
      <top>
        <color indexed="63"/>
      </top>
      <bottom>
        <color indexed="63"/>
      </bottom>
    </border>
    <border>
      <left style="thin">
        <color rgb="FFFFFF00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slantDashDot"/>
      <right>
        <color indexed="63"/>
      </right>
      <top style="slantDashDot"/>
      <bottom>
        <color indexed="63"/>
      </bottom>
    </border>
    <border>
      <left>
        <color indexed="63"/>
      </left>
      <right>
        <color indexed="63"/>
      </right>
      <top style="slantDashDot"/>
      <bottom>
        <color indexed="63"/>
      </bottom>
    </border>
    <border>
      <left>
        <color indexed="63"/>
      </left>
      <right style="slantDashDot"/>
      <top style="slantDashDot"/>
      <bottom>
        <color indexed="63"/>
      </bottom>
    </border>
    <border>
      <left style="slantDashDot"/>
      <right>
        <color indexed="63"/>
      </right>
      <top>
        <color indexed="63"/>
      </top>
      <bottom style="slantDashDot"/>
    </border>
    <border>
      <left>
        <color indexed="63"/>
      </left>
      <right>
        <color indexed="63"/>
      </right>
      <top>
        <color indexed="63"/>
      </top>
      <bottom style="slantDashDot"/>
    </border>
    <border>
      <left>
        <color indexed="63"/>
      </left>
      <right style="slantDashDot"/>
      <top>
        <color indexed="63"/>
      </top>
      <bottom style="slantDashDot"/>
    </border>
    <border>
      <left style="thin">
        <color rgb="FFFF0000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26" borderId="1" applyNumberFormat="0" applyAlignment="0" applyProtection="0"/>
    <xf numFmtId="0" fontId="66" fillId="26" borderId="2" applyNumberFormat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7" fillId="27" borderId="2" applyNumberFormat="0" applyAlignment="0" applyProtection="0"/>
    <xf numFmtId="0" fontId="68" fillId="0" borderId="3" applyNumberFormat="0" applyFill="0" applyAlignment="0" applyProtection="0"/>
    <xf numFmtId="0" fontId="69" fillId="0" borderId="0" applyNumberFormat="0" applyFill="0" applyBorder="0" applyAlignment="0" applyProtection="0"/>
    <xf numFmtId="0" fontId="70" fillId="28" borderId="0" applyNumberFormat="0" applyBorder="0" applyAlignment="0" applyProtection="0"/>
    <xf numFmtId="0" fontId="19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72" fillId="31" borderId="0" applyNumberFormat="0" applyBorder="0" applyAlignment="0" applyProtection="0"/>
    <xf numFmtId="0" fontId="0" fillId="0" borderId="0">
      <alignment/>
      <protection/>
    </xf>
    <xf numFmtId="0" fontId="73" fillId="0" borderId="0" applyNumberFormat="0" applyFill="0" applyBorder="0" applyAlignment="0" applyProtection="0"/>
    <xf numFmtId="0" fontId="74" fillId="0" borderId="5" applyNumberFormat="0" applyFill="0" applyAlignment="0" applyProtection="0"/>
    <xf numFmtId="0" fontId="75" fillId="0" borderId="6" applyNumberFormat="0" applyFill="0" applyAlignment="0" applyProtection="0"/>
    <xf numFmtId="0" fontId="76" fillId="0" borderId="7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79" fillId="32" borderId="9" applyNumberFormat="0" applyAlignment="0" applyProtection="0"/>
  </cellStyleXfs>
  <cellXfs count="35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33" borderId="0" xfId="0" applyFont="1" applyFill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5" fillId="0" borderId="0" xfId="0" applyFont="1" applyAlignment="1">
      <alignment wrapText="1"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right"/>
    </xf>
    <xf numFmtId="0" fontId="4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" fillId="34" borderId="0" xfId="0" applyFont="1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0" fillId="0" borderId="0" xfId="0" applyAlignment="1">
      <alignment/>
    </xf>
    <xf numFmtId="0" fontId="9" fillId="0" borderId="16" xfId="0" applyFont="1" applyBorder="1" applyAlignment="1">
      <alignment/>
    </xf>
    <xf numFmtId="0" fontId="10" fillId="0" borderId="0" xfId="0" applyFont="1" applyBorder="1" applyAlignment="1">
      <alignment/>
    </xf>
    <xf numFmtId="0" fontId="0" fillId="33" borderId="0" xfId="0" applyFill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13" fillId="0" borderId="21" xfId="0" applyFont="1" applyBorder="1" applyAlignment="1">
      <alignment/>
    </xf>
    <xf numFmtId="0" fontId="13" fillId="0" borderId="22" xfId="0" applyFont="1" applyBorder="1" applyAlignment="1">
      <alignment/>
    </xf>
    <xf numFmtId="0" fontId="13" fillId="0" borderId="23" xfId="0" applyFont="1" applyFill="1" applyBorder="1" applyAlignment="1">
      <alignment/>
    </xf>
    <xf numFmtId="0" fontId="0" fillId="35" borderId="17" xfId="0" applyFill="1" applyBorder="1" applyAlignment="1">
      <alignment/>
    </xf>
    <xf numFmtId="0" fontId="0" fillId="0" borderId="24" xfId="0" applyBorder="1" applyAlignment="1">
      <alignment/>
    </xf>
    <xf numFmtId="0" fontId="0" fillId="35" borderId="20" xfId="0" applyFill="1" applyBorder="1" applyAlignment="1">
      <alignment/>
    </xf>
    <xf numFmtId="0" fontId="0" fillId="34" borderId="0" xfId="0" applyFill="1" applyAlignment="1">
      <alignment/>
    </xf>
    <xf numFmtId="0" fontId="6" fillId="0" borderId="0" xfId="0" applyFont="1" applyAlignment="1">
      <alignment/>
    </xf>
    <xf numFmtId="0" fontId="10" fillId="0" borderId="0" xfId="0" applyFont="1" applyFill="1" applyBorder="1" applyAlignment="1">
      <alignment/>
    </xf>
    <xf numFmtId="0" fontId="11" fillId="0" borderId="0" xfId="0" applyFont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4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1" fillId="0" borderId="0" xfId="0" applyFont="1" applyAlignment="1">
      <alignment/>
    </xf>
    <xf numFmtId="176" fontId="0" fillId="0" borderId="18" xfId="0" applyNumberFormat="1" applyFont="1" applyBorder="1" applyAlignment="1">
      <alignment horizontal="right"/>
    </xf>
    <xf numFmtId="0" fontId="1" fillId="0" borderId="0" xfId="0" applyFont="1" applyFill="1" applyAlignment="1">
      <alignment horizontal="left"/>
    </xf>
    <xf numFmtId="0" fontId="1" fillId="0" borderId="0" xfId="0" applyFont="1" applyAlignment="1">
      <alignment horizontal="left"/>
    </xf>
    <xf numFmtId="176" fontId="0" fillId="0" borderId="18" xfId="0" applyNumberFormat="1" applyFont="1" applyBorder="1" applyAlignment="1">
      <alignment horizontal="left"/>
    </xf>
    <xf numFmtId="0" fontId="7" fillId="0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6" fillId="0" borderId="18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25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7" xfId="0" applyBorder="1" applyAlignment="1">
      <alignment horizontal="center"/>
    </xf>
    <xf numFmtId="0" fontId="1" fillId="0" borderId="25" xfId="0" applyFon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15" fillId="34" borderId="0" xfId="0" applyFont="1" applyFill="1" applyBorder="1" applyAlignment="1">
      <alignment/>
    </xf>
    <xf numFmtId="0" fontId="4" fillId="34" borderId="26" xfId="0" applyFont="1" applyFill="1" applyBorder="1" applyAlignment="1">
      <alignment/>
    </xf>
    <xf numFmtId="0" fontId="4" fillId="34" borderId="26" xfId="0" applyFont="1" applyFill="1" applyBorder="1" applyAlignment="1">
      <alignment horizontal="center"/>
    </xf>
    <xf numFmtId="0" fontId="4" fillId="34" borderId="27" xfId="0" applyFont="1" applyFill="1" applyBorder="1" applyAlignment="1">
      <alignment horizontal="center"/>
    </xf>
    <xf numFmtId="0" fontId="8" fillId="34" borderId="26" xfId="0" applyFont="1" applyFill="1" applyBorder="1" applyAlignment="1">
      <alignment/>
    </xf>
    <xf numFmtId="0" fontId="16" fillId="0" borderId="0" xfId="0" applyFont="1" applyAlignment="1">
      <alignment/>
    </xf>
    <xf numFmtId="0" fontId="15" fillId="0" borderId="0" xfId="0" applyFont="1" applyAlignment="1">
      <alignment/>
    </xf>
    <xf numFmtId="0" fontId="4" fillId="0" borderId="26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26" xfId="0" applyFill="1" applyBorder="1" applyAlignment="1">
      <alignment/>
    </xf>
    <xf numFmtId="0" fontId="4" fillId="0" borderId="26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9" fillId="0" borderId="0" xfId="0" applyFont="1" applyFill="1" applyBorder="1" applyAlignment="1">
      <alignment/>
    </xf>
    <xf numFmtId="0" fontId="4" fillId="0" borderId="0" xfId="0" applyFont="1" applyFill="1" applyAlignment="1">
      <alignment horizontal="right"/>
    </xf>
    <xf numFmtId="0" fontId="0" fillId="0" borderId="0" xfId="0" applyAlignment="1">
      <alignment horizontal="center"/>
    </xf>
    <xf numFmtId="0" fontId="0" fillId="33" borderId="25" xfId="0" applyFill="1" applyBorder="1" applyAlignment="1">
      <alignment horizontal="center"/>
    </xf>
    <xf numFmtId="0" fontId="0" fillId="34" borderId="25" xfId="0" applyFill="1" applyBorder="1" applyAlignment="1">
      <alignment/>
    </xf>
    <xf numFmtId="0" fontId="21" fillId="33" borderId="18" xfId="0" applyFont="1" applyFill="1" applyBorder="1" applyAlignment="1">
      <alignment horizontal="center"/>
    </xf>
    <xf numFmtId="0" fontId="23" fillId="34" borderId="18" xfId="0" applyFont="1" applyFill="1" applyBorder="1" applyAlignment="1">
      <alignment/>
    </xf>
    <xf numFmtId="0" fontId="1" fillId="0" borderId="25" xfId="0" applyFont="1" applyFill="1" applyBorder="1" applyAlignment="1">
      <alignment/>
    </xf>
    <xf numFmtId="0" fontId="4" fillId="0" borderId="25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0" fillId="0" borderId="0" xfId="0" applyAlignment="1">
      <alignment horizontal="right"/>
    </xf>
    <xf numFmtId="0" fontId="2" fillId="0" borderId="0" xfId="0" applyFont="1" applyBorder="1" applyAlignment="1">
      <alignment horizontal="right"/>
    </xf>
    <xf numFmtId="0" fontId="22" fillId="36" borderId="17" xfId="0" applyFont="1" applyFill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8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6" fillId="0" borderId="17" xfId="0" applyFont="1" applyBorder="1" applyAlignment="1">
      <alignment horizontal="left" shrinkToFit="1"/>
    </xf>
    <xf numFmtId="0" fontId="25" fillId="33" borderId="26" xfId="0" applyFont="1" applyFill="1" applyBorder="1" applyAlignment="1">
      <alignment/>
    </xf>
    <xf numFmtId="0" fontId="8" fillId="0" borderId="0" xfId="0" applyFont="1" applyAlignment="1">
      <alignment horizontal="left"/>
    </xf>
    <xf numFmtId="0" fontId="0" fillId="0" borderId="0" xfId="0" applyFont="1" applyBorder="1" applyAlignment="1">
      <alignment/>
    </xf>
    <xf numFmtId="0" fontId="14" fillId="0" borderId="0" xfId="0" applyFont="1" applyAlignment="1">
      <alignment horizontal="left"/>
    </xf>
    <xf numFmtId="0" fontId="0" fillId="34" borderId="20" xfId="0" applyFont="1" applyFill="1" applyBorder="1" applyAlignment="1">
      <alignment/>
    </xf>
    <xf numFmtId="0" fontId="9" fillId="0" borderId="29" xfId="0" applyFont="1" applyBorder="1" applyAlignment="1">
      <alignment horizontal="left" indent="1"/>
    </xf>
    <xf numFmtId="0" fontId="13" fillId="0" borderId="20" xfId="0" applyFont="1" applyBorder="1" applyAlignment="1">
      <alignment/>
    </xf>
    <xf numFmtId="0" fontId="0" fillId="0" borderId="0" xfId="0" applyAlignment="1">
      <alignment horizontal="left" shrinkToFit="1"/>
    </xf>
    <xf numFmtId="0" fontId="25" fillId="33" borderId="26" xfId="0" applyFont="1" applyFill="1" applyBorder="1" applyAlignment="1">
      <alignment horizontal="center"/>
    </xf>
    <xf numFmtId="0" fontId="7" fillId="0" borderId="0" xfId="0" applyFont="1" applyAlignment="1">
      <alignment horizontal="left"/>
    </xf>
    <xf numFmtId="0" fontId="0" fillId="0" borderId="20" xfId="0" applyBorder="1" applyAlignment="1">
      <alignment horizontal="center"/>
    </xf>
    <xf numFmtId="0" fontId="79" fillId="37" borderId="20" xfId="0" applyFont="1" applyFill="1" applyBorder="1" applyAlignment="1">
      <alignment horizontal="center"/>
    </xf>
    <xf numFmtId="0" fontId="8" fillId="38" borderId="20" xfId="0" applyFont="1" applyFill="1" applyBorder="1" applyAlignment="1">
      <alignment horizontal="center"/>
    </xf>
    <xf numFmtId="0" fontId="8" fillId="0" borderId="26" xfId="0" applyFont="1" applyFill="1" applyBorder="1" applyAlignment="1">
      <alignment horizontal="center"/>
    </xf>
    <xf numFmtId="0" fontId="2" fillId="34" borderId="30" xfId="0" applyFont="1" applyFill="1" applyBorder="1" applyAlignment="1" applyProtection="1">
      <alignment horizontal="center"/>
      <protection locked="0"/>
    </xf>
    <xf numFmtId="49" fontId="8" fillId="0" borderId="0" xfId="0" applyNumberFormat="1" applyFont="1" applyAlignment="1">
      <alignment/>
    </xf>
    <xf numFmtId="0" fontId="1" fillId="0" borderId="0" xfId="0" applyFont="1" applyFill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8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left" shrinkToFit="1"/>
    </xf>
    <xf numFmtId="0" fontId="1" fillId="39" borderId="17" xfId="0" applyFont="1" applyFill="1" applyBorder="1" applyAlignment="1">
      <alignment horizontal="center"/>
    </xf>
    <xf numFmtId="0" fontId="2" fillId="0" borderId="28" xfId="0" applyFont="1" applyBorder="1" applyAlignment="1">
      <alignment horizontal="center"/>
    </xf>
    <xf numFmtId="176" fontId="0" fillId="0" borderId="0" xfId="0" applyNumberFormat="1" applyFont="1" applyBorder="1" applyAlignment="1">
      <alignment horizontal="right"/>
    </xf>
    <xf numFmtId="176" fontId="0" fillId="0" borderId="0" xfId="0" applyNumberFormat="1" applyFont="1" applyBorder="1" applyAlignment="1">
      <alignment horizontal="left"/>
    </xf>
    <xf numFmtId="0" fontId="0" fillId="34" borderId="20" xfId="0" applyFont="1" applyFill="1" applyBorder="1" applyAlignment="1">
      <alignment horizontal="center" shrinkToFit="1"/>
    </xf>
    <xf numFmtId="0" fontId="1" fillId="0" borderId="31" xfId="0" applyFont="1" applyFill="1" applyBorder="1" applyAlignment="1">
      <alignment horizontal="center"/>
    </xf>
    <xf numFmtId="0" fontId="1" fillId="0" borderId="32" xfId="0" applyFont="1" applyFill="1" applyBorder="1" applyAlignment="1">
      <alignment horizontal="center"/>
    </xf>
    <xf numFmtId="0" fontId="1" fillId="39" borderId="25" xfId="0" applyFont="1" applyFill="1" applyBorder="1" applyAlignment="1">
      <alignment horizontal="center"/>
    </xf>
    <xf numFmtId="0" fontId="79" fillId="37" borderId="20" xfId="0" applyFont="1" applyFill="1" applyBorder="1" applyAlignment="1">
      <alignment horizontal="center"/>
    </xf>
    <xf numFmtId="0" fontId="8" fillId="38" borderId="20" xfId="0" applyFont="1" applyFill="1" applyBorder="1" applyAlignment="1">
      <alignment horizontal="center"/>
    </xf>
    <xf numFmtId="0" fontId="0" fillId="0" borderId="33" xfId="0" applyBorder="1" applyAlignment="1">
      <alignment horizontal="center"/>
    </xf>
    <xf numFmtId="0" fontId="8" fillId="38" borderId="33" xfId="0" applyFont="1" applyFill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35" xfId="0" applyFont="1" applyBorder="1" applyAlignment="1">
      <alignment/>
    </xf>
    <xf numFmtId="0" fontId="0" fillId="0" borderId="28" xfId="0" applyFont="1" applyBorder="1" applyAlignment="1">
      <alignment/>
    </xf>
    <xf numFmtId="0" fontId="2" fillId="0" borderId="36" xfId="0" applyFont="1" applyBorder="1" applyAlignment="1">
      <alignment horizontal="center"/>
    </xf>
    <xf numFmtId="176" fontId="0" fillId="0" borderId="37" xfId="0" applyNumberFormat="1" applyFont="1" applyBorder="1" applyAlignment="1">
      <alignment horizontal="right"/>
    </xf>
    <xf numFmtId="0" fontId="0" fillId="0" borderId="37" xfId="0" applyFont="1" applyBorder="1" applyAlignment="1">
      <alignment horizontal="center"/>
    </xf>
    <xf numFmtId="176" fontId="0" fillId="0" borderId="37" xfId="0" applyNumberFormat="1" applyFont="1" applyBorder="1" applyAlignment="1">
      <alignment horizontal="left"/>
    </xf>
    <xf numFmtId="0" fontId="0" fillId="0" borderId="38" xfId="0" applyBorder="1" applyAlignment="1">
      <alignment horizontal="center"/>
    </xf>
    <xf numFmtId="0" fontId="79" fillId="37" borderId="38" xfId="0" applyFont="1" applyFill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0" fillId="0" borderId="40" xfId="0" applyFont="1" applyBorder="1" applyAlignment="1">
      <alignment/>
    </xf>
    <xf numFmtId="0" fontId="0" fillId="0" borderId="41" xfId="0" applyFont="1" applyBorder="1" applyAlignment="1">
      <alignment/>
    </xf>
    <xf numFmtId="0" fontId="0" fillId="0" borderId="42" xfId="0" applyFont="1" applyBorder="1" applyAlignment="1">
      <alignment horizontal="center"/>
    </xf>
    <xf numFmtId="176" fontId="0" fillId="0" borderId="42" xfId="0" applyNumberFormat="1" applyFont="1" applyBorder="1" applyAlignment="1">
      <alignment horizontal="right"/>
    </xf>
    <xf numFmtId="176" fontId="0" fillId="0" borderId="42" xfId="0" applyNumberFormat="1" applyFont="1" applyBorder="1" applyAlignment="1">
      <alignment horizontal="left"/>
    </xf>
    <xf numFmtId="0" fontId="0" fillId="0" borderId="43" xfId="0" applyBorder="1" applyAlignment="1">
      <alignment horizontal="center"/>
    </xf>
    <xf numFmtId="0" fontId="8" fillId="38" borderId="43" xfId="0" applyFont="1" applyFill="1" applyBorder="1" applyAlignment="1">
      <alignment horizontal="center"/>
    </xf>
    <xf numFmtId="0" fontId="0" fillId="0" borderId="44" xfId="0" applyFont="1" applyBorder="1" applyAlignment="1">
      <alignment horizontal="center"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25" fillId="33" borderId="27" xfId="0" applyFont="1" applyFill="1" applyBorder="1" applyAlignment="1">
      <alignment horizontal="center"/>
    </xf>
    <xf numFmtId="0" fontId="25" fillId="33" borderId="27" xfId="0" applyFont="1" applyFill="1" applyBorder="1" applyAlignment="1">
      <alignment/>
    </xf>
    <xf numFmtId="0" fontId="2" fillId="33" borderId="47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6" fillId="33" borderId="47" xfId="0" applyFont="1" applyFill="1" applyBorder="1" applyAlignment="1">
      <alignment/>
    </xf>
    <xf numFmtId="0" fontId="26" fillId="33" borderId="0" xfId="0" applyFont="1" applyFill="1" applyBorder="1" applyAlignment="1">
      <alignment/>
    </xf>
    <xf numFmtId="0" fontId="2" fillId="34" borderId="48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15" fillId="34" borderId="48" xfId="0" applyFont="1" applyFill="1" applyBorder="1" applyAlignment="1">
      <alignment/>
    </xf>
    <xf numFmtId="0" fontId="8" fillId="34" borderId="49" xfId="0" applyFont="1" applyFill="1" applyBorder="1" applyAlignment="1">
      <alignment/>
    </xf>
    <xf numFmtId="0" fontId="14" fillId="34" borderId="22" xfId="0" applyFont="1" applyFill="1" applyBorder="1" applyAlignment="1">
      <alignment/>
    </xf>
    <xf numFmtId="0" fontId="14" fillId="34" borderId="22" xfId="0" applyFont="1" applyFill="1" applyBorder="1" applyAlignment="1">
      <alignment horizontal="left"/>
    </xf>
    <xf numFmtId="0" fontId="14" fillId="33" borderId="22" xfId="0" applyFont="1" applyFill="1" applyBorder="1" applyAlignment="1">
      <alignment horizontal="left"/>
    </xf>
    <xf numFmtId="0" fontId="14" fillId="33" borderId="22" xfId="0" applyFont="1" applyFill="1" applyBorder="1" applyAlignment="1">
      <alignment/>
    </xf>
    <xf numFmtId="0" fontId="27" fillId="0" borderId="0" xfId="0" applyFont="1" applyAlignment="1">
      <alignment/>
    </xf>
    <xf numFmtId="0" fontId="27" fillId="0" borderId="0" xfId="0" applyFont="1" applyFill="1" applyAlignment="1">
      <alignment/>
    </xf>
    <xf numFmtId="0" fontId="12" fillId="33" borderId="47" xfId="0" applyFont="1" applyFill="1" applyBorder="1" applyAlignment="1">
      <alignment/>
    </xf>
    <xf numFmtId="0" fontId="12" fillId="33" borderId="0" xfId="0" applyFont="1" applyFill="1" applyBorder="1" applyAlignment="1">
      <alignment/>
    </xf>
    <xf numFmtId="176" fontId="0" fillId="0" borderId="17" xfId="0" applyNumberFormat="1" applyFont="1" applyBorder="1" applyAlignment="1">
      <alignment horizontal="right"/>
    </xf>
    <xf numFmtId="0" fontId="80" fillId="0" borderId="0" xfId="0" applyFont="1" applyFill="1" applyAlignment="1">
      <alignment shrinkToFit="1"/>
    </xf>
    <xf numFmtId="0" fontId="0" fillId="0" borderId="0" xfId="53">
      <alignment/>
      <protection/>
    </xf>
    <xf numFmtId="0" fontId="0" fillId="0" borderId="0" xfId="53" applyFont="1">
      <alignment/>
      <protection/>
    </xf>
    <xf numFmtId="0" fontId="81" fillId="0" borderId="0" xfId="53" applyFont="1" applyAlignment="1">
      <alignment wrapText="1"/>
      <protection/>
    </xf>
    <xf numFmtId="0" fontId="82" fillId="0" borderId="0" xfId="53" applyFont="1" applyAlignment="1">
      <alignment horizontal="right" wrapText="1"/>
      <protection/>
    </xf>
    <xf numFmtId="0" fontId="82" fillId="0" borderId="0" xfId="53" applyFont="1" applyAlignment="1">
      <alignment horizontal="left" wrapText="1"/>
      <protection/>
    </xf>
    <xf numFmtId="0" fontId="81" fillId="0" borderId="0" xfId="53" applyFont="1" applyAlignment="1">
      <alignment horizontal="left" wrapText="1"/>
      <protection/>
    </xf>
    <xf numFmtId="0" fontId="83" fillId="0" borderId="0" xfId="53" applyFont="1" applyAlignment="1">
      <alignment horizontal="left" wrapText="1"/>
      <protection/>
    </xf>
    <xf numFmtId="0" fontId="29" fillId="0" borderId="0" xfId="53" applyFont="1">
      <alignment/>
      <protection/>
    </xf>
    <xf numFmtId="0" fontId="0" fillId="0" borderId="0" xfId="53" applyAlignment="1">
      <alignment horizontal="left" wrapText="1"/>
      <protection/>
    </xf>
    <xf numFmtId="0" fontId="84" fillId="0" borderId="0" xfId="53" applyFont="1" applyAlignment="1">
      <alignment horizontal="left"/>
      <protection/>
    </xf>
    <xf numFmtId="0" fontId="81" fillId="0" borderId="0" xfId="53" applyFont="1" applyAlignment="1">
      <alignment horizontal="left"/>
      <protection/>
    </xf>
    <xf numFmtId="0" fontId="82" fillId="0" borderId="0" xfId="53" applyFont="1" applyAlignment="1">
      <alignment horizontal="right"/>
      <protection/>
    </xf>
    <xf numFmtId="0" fontId="30" fillId="0" borderId="0" xfId="53" applyFont="1">
      <alignment/>
      <protection/>
    </xf>
    <xf numFmtId="0" fontId="30" fillId="0" borderId="0" xfId="53" applyFont="1" applyAlignment="1">
      <alignment horizontal="left"/>
      <protection/>
    </xf>
    <xf numFmtId="0" fontId="82" fillId="0" borderId="0" xfId="53" applyFont="1" applyAlignment="1">
      <alignment horizontal="right" vertical="top" wrapText="1"/>
      <protection/>
    </xf>
    <xf numFmtId="0" fontId="82" fillId="0" borderId="0" xfId="53" applyFont="1" applyAlignment="1">
      <alignment horizontal="left"/>
      <protection/>
    </xf>
    <xf numFmtId="0" fontId="0" fillId="0" borderId="0" xfId="53" applyAlignment="1">
      <alignment/>
      <protection/>
    </xf>
    <xf numFmtId="0" fontId="31" fillId="0" borderId="0" xfId="53" applyFont="1" applyAlignment="1">
      <alignment wrapText="1"/>
      <protection/>
    </xf>
    <xf numFmtId="0" fontId="0" fillId="0" borderId="0" xfId="53" applyAlignment="1">
      <alignment horizontal="left"/>
      <protection/>
    </xf>
    <xf numFmtId="14" fontId="83" fillId="0" borderId="0" xfId="53" applyNumberFormat="1" applyFont="1" applyAlignment="1">
      <alignment horizontal="left" wrapText="1"/>
      <protection/>
    </xf>
    <xf numFmtId="14" fontId="32" fillId="0" borderId="0" xfId="53" applyNumberFormat="1" applyFont="1" applyAlignment="1">
      <alignment horizontal="left"/>
      <protection/>
    </xf>
    <xf numFmtId="0" fontId="0" fillId="0" borderId="34" xfId="0" applyFill="1" applyBorder="1" applyAlignment="1" applyProtection="1">
      <alignment shrinkToFit="1"/>
      <protection/>
    </xf>
    <xf numFmtId="0" fontId="85" fillId="0" borderId="34" xfId="0" applyFont="1" applyFill="1" applyBorder="1" applyAlignment="1" applyProtection="1">
      <alignment vertical="top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33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0" fontId="0" fillId="0" borderId="18" xfId="0" applyFill="1" applyBorder="1" applyAlignment="1" applyProtection="1">
      <alignment shrinkToFit="1"/>
      <protection/>
    </xf>
    <xf numFmtId="0" fontId="85" fillId="0" borderId="18" xfId="0" applyFont="1" applyFill="1" applyBorder="1" applyAlignment="1" applyProtection="1">
      <alignment vertical="top"/>
      <protection/>
    </xf>
    <xf numFmtId="0" fontId="82" fillId="0" borderId="0" xfId="53" applyFont="1" applyAlignment="1" applyProtection="1">
      <alignment horizontal="left" wrapText="1"/>
      <protection locked="0"/>
    </xf>
    <xf numFmtId="0" fontId="1" fillId="0" borderId="34" xfId="0" applyFont="1" applyFill="1" applyBorder="1" applyAlignment="1">
      <alignment/>
    </xf>
    <xf numFmtId="0" fontId="0" fillId="0" borderId="0" xfId="0" applyFill="1" applyBorder="1" applyAlignment="1" applyProtection="1">
      <alignment shrinkToFit="1"/>
      <protection hidden="1"/>
    </xf>
    <xf numFmtId="0" fontId="0" fillId="0" borderId="50" xfId="0" applyFill="1" applyBorder="1" applyAlignment="1" applyProtection="1">
      <alignment shrinkToFit="1"/>
      <protection hidden="1"/>
    </xf>
    <xf numFmtId="0" fontId="0" fillId="0" borderId="0" xfId="0" applyFont="1" applyFill="1" applyBorder="1" applyAlignment="1" applyProtection="1">
      <alignment shrinkToFit="1"/>
      <protection hidden="1"/>
    </xf>
    <xf numFmtId="0" fontId="0" fillId="0" borderId="0" xfId="0" applyAlignment="1">
      <alignment horizontal="center" shrinkToFit="1"/>
    </xf>
    <xf numFmtId="0" fontId="15" fillId="38" borderId="20" xfId="0" applyFont="1" applyFill="1" applyBorder="1" applyAlignment="1">
      <alignment horizontal="center"/>
    </xf>
    <xf numFmtId="0" fontId="15" fillId="37" borderId="20" xfId="0" applyFont="1" applyFill="1" applyBorder="1" applyAlignment="1">
      <alignment horizontal="center"/>
    </xf>
    <xf numFmtId="0" fontId="4" fillId="34" borderId="17" xfId="0" applyFont="1" applyFill="1" applyBorder="1" applyAlignment="1">
      <alignment horizontal="center"/>
    </xf>
    <xf numFmtId="0" fontId="4" fillId="34" borderId="18" xfId="0" applyFont="1" applyFill="1" applyBorder="1" applyAlignment="1">
      <alignment horizontal="center"/>
    </xf>
    <xf numFmtId="0" fontId="4" fillId="34" borderId="25" xfId="0" applyFont="1" applyFill="1" applyBorder="1" applyAlignment="1">
      <alignment horizontal="center"/>
    </xf>
    <xf numFmtId="0" fontId="34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0" fontId="25" fillId="33" borderId="17" xfId="0" applyFont="1" applyFill="1" applyBorder="1" applyAlignment="1">
      <alignment horizontal="center"/>
    </xf>
    <xf numFmtId="0" fontId="25" fillId="33" borderId="18" xfId="0" applyFont="1" applyFill="1" applyBorder="1" applyAlignment="1">
      <alignment horizontal="center"/>
    </xf>
    <xf numFmtId="0" fontId="25" fillId="33" borderId="25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1" fillId="0" borderId="35" xfId="0" applyFont="1" applyBorder="1" applyAlignment="1">
      <alignment horizontal="left"/>
    </xf>
    <xf numFmtId="0" fontId="1" fillId="0" borderId="34" xfId="0" applyFont="1" applyBorder="1" applyAlignment="1">
      <alignment horizontal="left"/>
    </xf>
    <xf numFmtId="0" fontId="1" fillId="0" borderId="34" xfId="0" applyFont="1" applyBorder="1" applyAlignment="1">
      <alignment horizontal="center"/>
    </xf>
    <xf numFmtId="0" fontId="1" fillId="0" borderId="34" xfId="0" applyFont="1" applyBorder="1" applyAlignment="1">
      <alignment/>
    </xf>
    <xf numFmtId="0" fontId="1" fillId="0" borderId="28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 horizontal="center" shrinkToFit="1"/>
    </xf>
    <xf numFmtId="0" fontId="0" fillId="0" borderId="50" xfId="0" applyBorder="1" applyAlignment="1">
      <alignment horizontal="center" shrinkToFit="1"/>
    </xf>
    <xf numFmtId="0" fontId="1" fillId="0" borderId="50" xfId="0" applyFont="1" applyFill="1" applyBorder="1" applyAlignment="1">
      <alignment/>
    </xf>
    <xf numFmtId="0" fontId="1" fillId="0" borderId="22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35" fillId="40" borderId="51" xfId="0" applyFont="1" applyFill="1" applyBorder="1" applyAlignment="1">
      <alignment horizontal="center" vertical="center"/>
    </xf>
    <xf numFmtId="0" fontId="1" fillId="40" borderId="52" xfId="0" applyFont="1" applyFill="1" applyBorder="1" applyAlignment="1">
      <alignment/>
    </xf>
    <xf numFmtId="0" fontId="4" fillId="40" borderId="52" xfId="0" applyFont="1" applyFill="1" applyBorder="1" applyAlignment="1">
      <alignment/>
    </xf>
    <xf numFmtId="0" fontId="1" fillId="40" borderId="53" xfId="0" applyFont="1" applyFill="1" applyBorder="1" applyAlignment="1">
      <alignment/>
    </xf>
    <xf numFmtId="0" fontId="19" fillId="0" borderId="0" xfId="48" applyAlignment="1" applyProtection="1">
      <alignment/>
      <protection/>
    </xf>
    <xf numFmtId="0" fontId="30" fillId="0" borderId="0" xfId="0" applyFont="1" applyAlignment="1">
      <alignment horizontal="center"/>
    </xf>
    <xf numFmtId="0" fontId="4" fillId="0" borderId="33" xfId="0" applyFont="1" applyBorder="1" applyAlignment="1">
      <alignment horizontal="left" indent="1"/>
    </xf>
    <xf numFmtId="0" fontId="15" fillId="0" borderId="54" xfId="0" applyFont="1" applyBorder="1" applyAlignment="1">
      <alignment horizontal="left" indent="1"/>
    </xf>
    <xf numFmtId="0" fontId="4" fillId="0" borderId="54" xfId="0" applyFont="1" applyBorder="1" applyAlignment="1">
      <alignment horizontal="left" indent="1"/>
    </xf>
    <xf numFmtId="0" fontId="4" fillId="0" borderId="54" xfId="0" applyFont="1" applyFill="1" applyBorder="1" applyAlignment="1">
      <alignment horizontal="left" indent="1"/>
    </xf>
    <xf numFmtId="0" fontId="4" fillId="0" borderId="21" xfId="0" applyFont="1" applyFill="1" applyBorder="1" applyAlignment="1">
      <alignment horizontal="left" indent="1"/>
    </xf>
    <xf numFmtId="0" fontId="4" fillId="0" borderId="33" xfId="0" applyFont="1" applyFill="1" applyBorder="1" applyAlignment="1">
      <alignment horizontal="left"/>
    </xf>
    <xf numFmtId="0" fontId="4" fillId="0" borderId="21" xfId="0" applyFont="1" applyBorder="1" applyAlignment="1">
      <alignment/>
    </xf>
    <xf numFmtId="0" fontId="0" fillId="34" borderId="20" xfId="0" applyFont="1" applyFill="1" applyBorder="1" applyAlignment="1" applyProtection="1">
      <alignment horizontal="center" shrinkToFit="1"/>
      <protection locked="0"/>
    </xf>
    <xf numFmtId="0" fontId="8" fillId="0" borderId="35" xfId="0" applyFont="1" applyBorder="1" applyAlignment="1">
      <alignment horizontal="center"/>
    </xf>
    <xf numFmtId="0" fontId="11" fillId="0" borderId="28" xfId="0" applyFont="1" applyFill="1" applyBorder="1" applyAlignment="1">
      <alignment shrinkToFit="1"/>
    </xf>
    <xf numFmtId="0" fontId="8" fillId="0" borderId="55" xfId="0" applyFont="1" applyBorder="1" applyAlignment="1">
      <alignment horizontal="center"/>
    </xf>
    <xf numFmtId="0" fontId="11" fillId="0" borderId="50" xfId="0" applyFont="1" applyFill="1" applyBorder="1" applyAlignment="1">
      <alignment shrinkToFit="1"/>
    </xf>
    <xf numFmtId="0" fontId="8" fillId="0" borderId="22" xfId="0" applyFont="1" applyBorder="1" applyAlignment="1">
      <alignment horizontal="center"/>
    </xf>
    <xf numFmtId="0" fontId="11" fillId="0" borderId="27" xfId="0" applyFont="1" applyFill="1" applyBorder="1" applyAlignment="1">
      <alignment shrinkToFit="1"/>
    </xf>
    <xf numFmtId="0" fontId="7" fillId="0" borderId="0" xfId="0" applyFont="1" applyAlignment="1" applyProtection="1">
      <alignment horizontal="right"/>
      <protection hidden="1"/>
    </xf>
    <xf numFmtId="0" fontId="3" fillId="0" borderId="17" xfId="0" applyFont="1" applyFill="1" applyBorder="1" applyAlignment="1" applyProtection="1">
      <alignment horizontal="left" shrinkToFit="1"/>
      <protection locked="0"/>
    </xf>
    <xf numFmtId="0" fontId="0" fillId="0" borderId="18" xfId="0" applyFill="1" applyBorder="1" applyAlignment="1" applyProtection="1">
      <alignment horizontal="left" shrinkToFit="1"/>
      <protection locked="0"/>
    </xf>
    <xf numFmtId="0" fontId="0" fillId="0" borderId="25" xfId="0" applyFill="1" applyBorder="1" applyAlignment="1" applyProtection="1">
      <alignment horizontal="left" shrinkToFit="1"/>
      <protection locked="0"/>
    </xf>
    <xf numFmtId="0" fontId="19" fillId="0" borderId="17" xfId="48" applyFont="1" applyFill="1" applyBorder="1" applyAlignment="1" applyProtection="1">
      <alignment horizontal="left" shrinkToFit="1"/>
      <protection locked="0"/>
    </xf>
    <xf numFmtId="0" fontId="3" fillId="0" borderId="20" xfId="0" applyFont="1" applyFill="1" applyBorder="1" applyAlignment="1" applyProtection="1">
      <alignment shrinkToFit="1"/>
      <protection locked="0"/>
    </xf>
    <xf numFmtId="0" fontId="0" fillId="0" borderId="20" xfId="0" applyFill="1" applyBorder="1" applyAlignment="1" applyProtection="1">
      <alignment shrinkToFit="1"/>
      <protection locked="0"/>
    </xf>
    <xf numFmtId="0" fontId="0" fillId="0" borderId="17" xfId="0" applyFill="1" applyBorder="1" applyAlignment="1" applyProtection="1">
      <alignment shrinkToFit="1"/>
      <protection locked="0"/>
    </xf>
    <xf numFmtId="0" fontId="3" fillId="0" borderId="20" xfId="0" applyFont="1" applyFill="1" applyBorder="1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  <xf numFmtId="0" fontId="24" fillId="0" borderId="20" xfId="0" applyFont="1" applyFill="1" applyBorder="1" applyAlignment="1" applyProtection="1">
      <alignment/>
      <protection locked="0"/>
    </xf>
    <xf numFmtId="175" fontId="3" fillId="0" borderId="20" xfId="0" applyNumberFormat="1" applyFont="1" applyBorder="1" applyAlignment="1" applyProtection="1">
      <alignment horizontal="left"/>
      <protection locked="0"/>
    </xf>
    <xf numFmtId="175" fontId="0" fillId="0" borderId="20" xfId="0" applyNumberFormat="1" applyBorder="1" applyAlignment="1" applyProtection="1">
      <alignment/>
      <protection locked="0"/>
    </xf>
    <xf numFmtId="176" fontId="1" fillId="0" borderId="17" xfId="0" applyNumberFormat="1" applyFont="1" applyFill="1" applyBorder="1" applyAlignment="1" applyProtection="1">
      <alignment/>
      <protection locked="0"/>
    </xf>
    <xf numFmtId="0" fontId="0" fillId="0" borderId="18" xfId="0" applyFill="1" applyBorder="1" applyAlignment="1" applyProtection="1">
      <alignment/>
      <protection locked="0"/>
    </xf>
    <xf numFmtId="1" fontId="6" fillId="0" borderId="17" xfId="0" applyNumberFormat="1" applyFont="1" applyFill="1" applyBorder="1" applyAlignment="1" applyProtection="1">
      <alignment/>
      <protection locked="0"/>
    </xf>
    <xf numFmtId="0" fontId="4" fillId="0" borderId="0" xfId="0" applyFont="1" applyFill="1" applyAlignment="1">
      <alignment horizontal="left" textRotation="90" shrinkToFit="1"/>
    </xf>
    <xf numFmtId="0" fontId="0" fillId="0" borderId="0" xfId="0" applyAlignment="1">
      <alignment shrinkToFit="1"/>
    </xf>
    <xf numFmtId="0" fontId="4" fillId="0" borderId="0" xfId="0" applyFont="1" applyFill="1" applyBorder="1" applyAlignment="1">
      <alignment horizontal="left" textRotation="90" shrinkToFit="1"/>
    </xf>
    <xf numFmtId="0" fontId="86" fillId="41" borderId="56" xfId="0" applyFont="1" applyFill="1" applyBorder="1" applyAlignment="1" applyProtection="1">
      <alignment horizontal="center" vertical="center" shrinkToFit="1"/>
      <protection hidden="1"/>
    </xf>
    <xf numFmtId="0" fontId="86" fillId="41" borderId="57" xfId="0" applyFont="1" applyFill="1" applyBorder="1" applyAlignment="1" applyProtection="1">
      <alignment horizontal="center" vertical="center" shrinkToFit="1"/>
      <protection hidden="1"/>
    </xf>
    <xf numFmtId="0" fontId="86" fillId="41" borderId="58" xfId="0" applyFont="1" applyFill="1" applyBorder="1" applyAlignment="1" applyProtection="1">
      <alignment horizontal="center" vertical="center" shrinkToFit="1"/>
      <protection hidden="1"/>
    </xf>
    <xf numFmtId="0" fontId="86" fillId="41" borderId="59" xfId="0" applyFont="1" applyFill="1" applyBorder="1" applyAlignment="1" applyProtection="1">
      <alignment horizontal="center" vertical="center" shrinkToFit="1"/>
      <protection hidden="1"/>
    </xf>
    <xf numFmtId="0" fontId="86" fillId="41" borderId="60" xfId="0" applyFont="1" applyFill="1" applyBorder="1" applyAlignment="1" applyProtection="1">
      <alignment horizontal="center" vertical="center" shrinkToFit="1"/>
      <protection hidden="1"/>
    </xf>
    <xf numFmtId="0" fontId="86" fillId="41" borderId="61" xfId="0" applyFont="1" applyFill="1" applyBorder="1" applyAlignment="1" applyProtection="1">
      <alignment horizontal="center" vertical="center" shrinkToFit="1"/>
      <protection hidden="1"/>
    </xf>
    <xf numFmtId="0" fontId="0" fillId="0" borderId="57" xfId="0" applyBorder="1" applyAlignment="1">
      <alignment horizontal="center" vertical="center" shrinkToFit="1"/>
    </xf>
    <xf numFmtId="0" fontId="0" fillId="0" borderId="58" xfId="0" applyBorder="1" applyAlignment="1">
      <alignment horizontal="center" vertical="center" shrinkToFit="1"/>
    </xf>
    <xf numFmtId="0" fontId="0" fillId="0" borderId="59" xfId="0" applyBorder="1" applyAlignment="1">
      <alignment horizontal="center" vertical="center" shrinkToFit="1"/>
    </xf>
    <xf numFmtId="0" fontId="0" fillId="0" borderId="60" xfId="0" applyBorder="1" applyAlignment="1">
      <alignment horizontal="center" vertical="center" shrinkToFit="1"/>
    </xf>
    <xf numFmtId="0" fontId="0" fillId="0" borderId="61" xfId="0" applyBorder="1" applyAlignment="1">
      <alignment horizontal="center" vertical="center" shrinkToFit="1"/>
    </xf>
    <xf numFmtId="0" fontId="86" fillId="41" borderId="59" xfId="0" applyFont="1" applyFill="1" applyBorder="1" applyAlignment="1">
      <alignment horizontal="center" vertical="center" shrinkToFit="1"/>
    </xf>
    <xf numFmtId="0" fontId="6" fillId="0" borderId="0" xfId="0" applyFont="1" applyAlignment="1">
      <alignment shrinkToFit="1"/>
    </xf>
    <xf numFmtId="0" fontId="2" fillId="33" borderId="47" xfId="0" applyFont="1" applyFill="1" applyBorder="1" applyAlignment="1">
      <alignment/>
    </xf>
    <xf numFmtId="0" fontId="0" fillId="0" borderId="0" xfId="0" applyAlignment="1">
      <alignment/>
    </xf>
    <xf numFmtId="0" fontId="0" fillId="0" borderId="62" xfId="0" applyBorder="1" applyAlignment="1">
      <alignment/>
    </xf>
    <xf numFmtId="0" fontId="0" fillId="0" borderId="26" xfId="0" applyBorder="1" applyAlignment="1">
      <alignment/>
    </xf>
    <xf numFmtId="0" fontId="7" fillId="0" borderId="0" xfId="0" applyFont="1" applyFill="1" applyBorder="1" applyAlignment="1" applyProtection="1">
      <alignment horizontal="left" vertical="top" shrinkToFit="1"/>
      <protection hidden="1"/>
    </xf>
    <xf numFmtId="0" fontId="6" fillId="0" borderId="0" xfId="0" applyFont="1" applyAlignment="1">
      <alignment horizontal="left" shrinkToFit="1"/>
    </xf>
    <xf numFmtId="176" fontId="8" fillId="0" borderId="55" xfId="0" applyNumberFormat="1" applyFont="1" applyFill="1" applyBorder="1" applyAlignment="1">
      <alignment horizontal="left" vertical="center" textRotation="90" shrinkToFit="1"/>
    </xf>
    <xf numFmtId="0" fontId="0" fillId="0" borderId="55" xfId="0" applyBorder="1" applyAlignment="1">
      <alignment horizontal="left" shrinkToFit="1"/>
    </xf>
    <xf numFmtId="0" fontId="2" fillId="0" borderId="0" xfId="0" applyFont="1" applyFill="1" applyAlignment="1">
      <alignment/>
    </xf>
    <xf numFmtId="0" fontId="2" fillId="34" borderId="48" xfId="0" applyFont="1" applyFill="1" applyBorder="1" applyAlignment="1">
      <alignment/>
    </xf>
    <xf numFmtId="0" fontId="0" fillId="0" borderId="49" xfId="0" applyBorder="1" applyAlignment="1">
      <alignment/>
    </xf>
    <xf numFmtId="0" fontId="0" fillId="0" borderId="18" xfId="0" applyFont="1" applyBorder="1" applyAlignment="1">
      <alignment horizontal="left" shrinkToFit="1"/>
    </xf>
    <xf numFmtId="0" fontId="0" fillId="0" borderId="18" xfId="0" applyBorder="1" applyAlignment="1">
      <alignment horizontal="left" shrinkToFit="1"/>
    </xf>
    <xf numFmtId="0" fontId="0" fillId="0" borderId="25" xfId="0" applyBorder="1" applyAlignment="1">
      <alignment horizontal="left" shrinkToFit="1"/>
    </xf>
    <xf numFmtId="0" fontId="0" fillId="0" borderId="17" xfId="0" applyFont="1" applyBorder="1" applyAlignment="1">
      <alignment horizontal="left" shrinkToFit="1"/>
    </xf>
    <xf numFmtId="0" fontId="0" fillId="0" borderId="40" xfId="0" applyFont="1" applyBorder="1" applyAlignment="1">
      <alignment horizontal="left" shrinkToFit="1"/>
    </xf>
    <xf numFmtId="0" fontId="0" fillId="0" borderId="37" xfId="0" applyBorder="1" applyAlignment="1">
      <alignment horizontal="left" shrinkToFit="1"/>
    </xf>
    <xf numFmtId="0" fontId="0" fillId="0" borderId="44" xfId="0" applyFont="1" applyBorder="1" applyAlignment="1">
      <alignment horizontal="left" shrinkToFit="1"/>
    </xf>
    <xf numFmtId="0" fontId="0" fillId="0" borderId="44" xfId="0" applyBorder="1" applyAlignment="1">
      <alignment horizontal="left" shrinkToFit="1"/>
    </xf>
    <xf numFmtId="0" fontId="0" fillId="0" borderId="46" xfId="0" applyBorder="1" applyAlignment="1">
      <alignment horizontal="left" shrinkToFit="1"/>
    </xf>
    <xf numFmtId="0" fontId="0" fillId="0" borderId="37" xfId="0" applyFont="1" applyBorder="1" applyAlignment="1">
      <alignment horizontal="left" shrinkToFit="1"/>
    </xf>
    <xf numFmtId="0" fontId="0" fillId="0" borderId="41" xfId="0" applyBorder="1" applyAlignment="1">
      <alignment horizontal="left" shrinkToFit="1"/>
    </xf>
    <xf numFmtId="0" fontId="0" fillId="0" borderId="45" xfId="0" applyFont="1" applyBorder="1" applyAlignment="1">
      <alignment horizontal="left" shrinkToFit="1"/>
    </xf>
    <xf numFmtId="0" fontId="6" fillId="0" borderId="55" xfId="0" applyFont="1" applyBorder="1" applyAlignment="1">
      <alignment horizontal="left" shrinkToFit="1"/>
    </xf>
    <xf numFmtId="0" fontId="1" fillId="0" borderId="20" xfId="0" applyFont="1" applyBorder="1" applyAlignment="1">
      <alignment horizontal="left" shrinkToFit="1"/>
    </xf>
    <xf numFmtId="0" fontId="0" fillId="0" borderId="20" xfId="0" applyBorder="1" applyAlignment="1">
      <alignment shrinkToFit="1"/>
    </xf>
    <xf numFmtId="0" fontId="4" fillId="38" borderId="17" xfId="0" applyFont="1" applyFill="1" applyBorder="1" applyAlignment="1">
      <alignment shrinkToFit="1"/>
    </xf>
    <xf numFmtId="0" fontId="4" fillId="38" borderId="25" xfId="0" applyFont="1" applyFill="1" applyBorder="1" applyAlignment="1">
      <alignment shrinkToFit="1"/>
    </xf>
    <xf numFmtId="0" fontId="25" fillId="33" borderId="17" xfId="0" applyFont="1" applyFill="1" applyBorder="1" applyAlignment="1">
      <alignment shrinkToFit="1"/>
    </xf>
    <xf numFmtId="0" fontId="4" fillId="0" borderId="25" xfId="0" applyFont="1" applyBorder="1" applyAlignment="1">
      <alignment shrinkToFit="1"/>
    </xf>
    <xf numFmtId="0" fontId="0" fillId="0" borderId="35" xfId="0" applyFont="1" applyBorder="1" applyAlignment="1">
      <alignment horizontal="left" shrinkToFit="1"/>
    </xf>
    <xf numFmtId="0" fontId="0" fillId="0" borderId="34" xfId="0" applyBorder="1" applyAlignment="1">
      <alignment horizontal="left" shrinkToFit="1"/>
    </xf>
    <xf numFmtId="0" fontId="0" fillId="0" borderId="34" xfId="0" applyFont="1" applyBorder="1" applyAlignment="1">
      <alignment horizontal="left" shrinkToFit="1"/>
    </xf>
    <xf numFmtId="0" fontId="0" fillId="0" borderId="28" xfId="0" applyBorder="1" applyAlignment="1">
      <alignment horizontal="left" shrinkToFit="1"/>
    </xf>
    <xf numFmtId="0" fontId="2" fillId="42" borderId="0" xfId="0" applyFont="1" applyFill="1" applyAlignment="1">
      <alignment horizontal="left" shrinkToFit="1"/>
    </xf>
    <xf numFmtId="0" fontId="0" fillId="0" borderId="0" xfId="0" applyAlignment="1">
      <alignment horizontal="left" shrinkToFit="1"/>
    </xf>
    <xf numFmtId="0" fontId="14" fillId="34" borderId="22" xfId="0" applyFont="1" applyFill="1" applyBorder="1" applyAlignment="1">
      <alignment horizontal="center"/>
    </xf>
    <xf numFmtId="0" fontId="14" fillId="34" borderId="26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0" fontId="14" fillId="33" borderId="22" xfId="0" applyFont="1" applyFill="1" applyBorder="1" applyAlignment="1">
      <alignment horizontal="center"/>
    </xf>
    <xf numFmtId="0" fontId="14" fillId="0" borderId="26" xfId="0" applyFont="1" applyBorder="1" applyAlignment="1">
      <alignment horizontal="center"/>
    </xf>
    <xf numFmtId="0" fontId="14" fillId="0" borderId="27" xfId="0" applyFont="1" applyBorder="1" applyAlignment="1">
      <alignment horizontal="center"/>
    </xf>
    <xf numFmtId="0" fontId="25" fillId="33" borderId="25" xfId="0" applyFont="1" applyFill="1" applyBorder="1" applyAlignment="1">
      <alignment shrinkToFit="1"/>
    </xf>
    <xf numFmtId="0" fontId="1" fillId="0" borderId="55" xfId="0" applyFont="1" applyBorder="1" applyAlignment="1">
      <alignment horizontal="left" shrinkToFit="1"/>
    </xf>
    <xf numFmtId="0" fontId="1" fillId="0" borderId="17" xfId="0" applyFont="1" applyBorder="1" applyAlignment="1">
      <alignment horizontal="left" shrinkToFit="1"/>
    </xf>
    <xf numFmtId="0" fontId="0" fillId="0" borderId="18" xfId="0" applyBorder="1" applyAlignment="1">
      <alignment shrinkToFit="1"/>
    </xf>
    <xf numFmtId="0" fontId="0" fillId="0" borderId="25" xfId="0" applyBorder="1" applyAlignment="1">
      <alignment shrinkToFit="1"/>
    </xf>
    <xf numFmtId="0" fontId="15" fillId="0" borderId="0" xfId="0" applyFont="1" applyAlignment="1">
      <alignment horizontal="center" textRotation="90" shrinkToFit="1"/>
    </xf>
    <xf numFmtId="0" fontId="15" fillId="0" borderId="26" xfId="0" applyFont="1" applyBorder="1" applyAlignment="1">
      <alignment horizontal="center" textRotation="90" shrinkToFit="1"/>
    </xf>
    <xf numFmtId="0" fontId="17" fillId="33" borderId="0" xfId="0" applyFont="1" applyFill="1" applyAlignment="1">
      <alignment horizontal="center"/>
    </xf>
    <xf numFmtId="0" fontId="18" fillId="0" borderId="0" xfId="0" applyFont="1" applyAlignment="1">
      <alignment horizontal="center"/>
    </xf>
    <xf numFmtId="176" fontId="0" fillId="0" borderId="18" xfId="0" applyNumberFormat="1" applyFont="1" applyBorder="1" applyAlignment="1">
      <alignment horizontal="right"/>
    </xf>
    <xf numFmtId="176" fontId="0" fillId="0" borderId="18" xfId="0" applyNumberFormat="1" applyFont="1" applyBorder="1" applyAlignment="1">
      <alignment horizontal="left"/>
    </xf>
    <xf numFmtId="0" fontId="0" fillId="0" borderId="18" xfId="0" applyBorder="1" applyAlignment="1">
      <alignment/>
    </xf>
    <xf numFmtId="0" fontId="30" fillId="0" borderId="0" xfId="53" applyFont="1" applyAlignment="1">
      <alignment vertical="top" wrapText="1"/>
      <protection/>
    </xf>
    <xf numFmtId="0" fontId="0" fillId="0" borderId="0" xfId="53" applyAlignment="1">
      <alignment/>
      <protection/>
    </xf>
    <xf numFmtId="0" fontId="82" fillId="0" borderId="0" xfId="53" applyFont="1" applyAlignment="1">
      <alignment horizontal="right" vertical="top" wrapText="1"/>
      <protection/>
    </xf>
    <xf numFmtId="0" fontId="0" fillId="0" borderId="0" xfId="53" applyAlignment="1" applyProtection="1">
      <alignment/>
      <protection locked="0"/>
    </xf>
    <xf numFmtId="0" fontId="83" fillId="0" borderId="0" xfId="53" applyFont="1" applyAlignment="1" applyProtection="1">
      <alignment horizontal="left" shrinkToFit="1"/>
      <protection locked="0"/>
    </xf>
    <xf numFmtId="0" fontId="0" fillId="0" borderId="0" xfId="53" applyAlignment="1" applyProtection="1">
      <alignment horizontal="left" shrinkToFit="1"/>
      <protection locked="0"/>
    </xf>
    <xf numFmtId="0" fontId="84" fillId="0" borderId="0" xfId="53" applyFont="1" applyAlignment="1">
      <alignment horizontal="left" shrinkToFit="1"/>
      <protection/>
    </xf>
    <xf numFmtId="0" fontId="30" fillId="0" borderId="0" xfId="53" applyFont="1" applyAlignment="1">
      <alignment horizontal="left" shrinkToFit="1"/>
      <protection/>
    </xf>
    <xf numFmtId="0" fontId="30" fillId="0" borderId="0" xfId="53" applyFont="1" applyAlignment="1">
      <alignment horizontal="left"/>
      <protection/>
    </xf>
    <xf numFmtId="0" fontId="81" fillId="0" borderId="0" xfId="53" applyFont="1" applyAlignment="1" applyProtection="1">
      <alignment horizontal="left" vertical="top" wrapText="1"/>
      <protection locked="0"/>
    </xf>
    <xf numFmtId="0" fontId="87" fillId="0" borderId="0" xfId="53" applyFont="1" applyAlignment="1" applyProtection="1">
      <alignment horizontal="left" vertical="top" wrapText="1"/>
      <protection locked="0"/>
    </xf>
    <xf numFmtId="0" fontId="83" fillId="0" borderId="0" xfId="53" applyFont="1" applyAlignment="1">
      <alignment wrapText="1"/>
      <protection/>
    </xf>
    <xf numFmtId="0" fontId="0" fillId="0" borderId="0" xfId="53" applyAlignment="1">
      <alignment wrapText="1"/>
      <protection/>
    </xf>
    <xf numFmtId="0" fontId="81" fillId="0" borderId="0" xfId="53" applyFont="1" applyAlignment="1">
      <alignment horizontal="right" vertical="top" wrapText="1"/>
      <protection/>
    </xf>
    <xf numFmtId="0" fontId="83" fillId="0" borderId="0" xfId="53" applyFont="1" applyAlignment="1" applyProtection="1">
      <alignment wrapText="1"/>
      <protection locked="0"/>
    </xf>
    <xf numFmtId="0" fontId="0" fillId="0" borderId="0" xfId="53" applyAlignment="1" applyProtection="1">
      <alignment wrapText="1"/>
      <protection locked="0"/>
    </xf>
    <xf numFmtId="0" fontId="82" fillId="0" borderId="0" xfId="53" applyFont="1" applyAlignment="1">
      <alignment horizontal="left" wrapText="1"/>
      <protection/>
    </xf>
    <xf numFmtId="14" fontId="83" fillId="0" borderId="0" xfId="53" applyNumberFormat="1" applyFont="1" applyAlignment="1">
      <alignment horizontal="left" wrapText="1"/>
      <protection/>
    </xf>
    <xf numFmtId="0" fontId="82" fillId="0" borderId="0" xfId="53" applyFont="1" applyAlignment="1">
      <alignment vertical="top" wrapText="1"/>
      <protection/>
    </xf>
    <xf numFmtId="0" fontId="81" fillId="0" borderId="0" xfId="53" applyFont="1" applyAlignment="1">
      <alignment wrapText="1"/>
      <protection/>
    </xf>
    <xf numFmtId="0" fontId="88" fillId="0" borderId="0" xfId="53" applyFont="1" applyAlignment="1">
      <alignment horizontal="left" wrapText="1" indent="1"/>
      <protection/>
    </xf>
    <xf numFmtId="0" fontId="89" fillId="0" borderId="0" xfId="53" applyFont="1" applyAlignment="1">
      <alignment wrapText="1"/>
      <protection/>
    </xf>
    <xf numFmtId="0" fontId="28" fillId="0" borderId="0" xfId="53" applyFont="1" applyAlignment="1">
      <alignment wrapText="1"/>
      <protection/>
    </xf>
    <xf numFmtId="0" fontId="82" fillId="0" borderId="0" xfId="53" applyFont="1" applyAlignment="1">
      <alignment wrapText="1"/>
      <protection/>
    </xf>
    <xf numFmtId="0" fontId="90" fillId="0" borderId="0" xfId="53" applyFont="1" applyAlignment="1">
      <alignment wrapText="1"/>
      <protection/>
    </xf>
  </cellXfs>
  <cellStyles count="50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Standard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dxfs count="25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ont>
        <color theme="0"/>
      </font>
    </dxf>
    <dxf>
      <font>
        <color indexed="9"/>
      </font>
      <fill>
        <patternFill>
          <bgColor indexed="15"/>
        </patternFill>
      </fill>
    </dxf>
    <dxf/>
    <dxf>
      <font>
        <b/>
        <i val="0"/>
        <color theme="0"/>
      </font>
      <fill>
        <patternFill>
          <bgColor rgb="FFFF0000"/>
        </patternFill>
      </fill>
      <border>
        <left/>
        <right/>
        <top/>
        <bottom/>
      </border>
    </dxf>
    <dxf>
      <font>
        <b/>
        <i val="0"/>
        <color rgb="FF002060"/>
      </font>
      <fill>
        <patternFill>
          <bgColor rgb="FFFFFF00"/>
        </patternFill>
      </fill>
      <border>
        <left/>
        <right/>
        <top/>
        <bottom/>
      </border>
    </dxf>
    <dxf>
      <fill>
        <patternFill>
          <bgColor indexed="15"/>
        </patternFill>
      </fill>
    </dxf>
    <dxf>
      <border>
        <left style="thin">
          <color theme="0" tint="-0.4999699890613556"/>
        </left>
        <right style="thin">
          <color theme="0" tint="-0.4999699890613556"/>
        </right>
        <top style="thin">
          <color theme="0" tint="-0.4999699890613556"/>
        </top>
        <bottom style="thin">
          <color theme="0" tint="-0.4999699890613556"/>
        </bottom>
      </border>
    </dxf>
    <dxf>
      <font>
        <color theme="0"/>
      </font>
    </dxf>
    <dxf>
      <font>
        <color indexed="9"/>
      </font>
      <fill>
        <patternFill>
          <bgColor indexed="15"/>
        </patternFill>
      </fill>
    </dxf>
    <dxf/>
    <dxf>
      <font>
        <b/>
        <i val="0"/>
        <color theme="0"/>
      </font>
      <fill>
        <patternFill>
          <bgColor rgb="FFFF0000"/>
        </patternFill>
      </fill>
      <border>
        <left/>
        <right/>
        <top/>
        <bottom/>
      </border>
    </dxf>
    <dxf>
      <font>
        <b/>
        <i val="0"/>
        <color rgb="FF002060"/>
      </font>
      <fill>
        <patternFill>
          <bgColor rgb="FFFFFF00"/>
        </patternFill>
      </fill>
      <border>
        <left/>
        <right/>
        <top/>
        <bottom/>
      </border>
    </dxf>
    <dxf>
      <fill>
        <patternFill>
          <bgColor indexed="1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238125</xdr:colOff>
      <xdr:row>1</xdr:row>
      <xdr:rowOff>104775</xdr:rowOff>
    </xdr:from>
    <xdr:to>
      <xdr:col>18</xdr:col>
      <xdr:colOff>228600</xdr:colOff>
      <xdr:row>6</xdr:row>
      <xdr:rowOff>28575</xdr:rowOff>
    </xdr:to>
    <xdr:pic>
      <xdr:nvPicPr>
        <xdr:cNvPr id="1" name="Picture 6" descr="C:\Dokumente und Einstellungen\Kabis\Desktop\SpVgg 12.10\sbfv_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19475" y="266700"/>
          <a:ext cx="27813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ussball@kabis-online.de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3:X596"/>
  <sheetViews>
    <sheetView showGridLines="0" tabSelected="1" zoomScalePageLayoutView="0" workbookViewId="0" topLeftCell="A1">
      <selection activeCell="C13" sqref="C13"/>
    </sheetView>
  </sheetViews>
  <sheetFormatPr defaultColWidth="11.421875" defaultRowHeight="12.75"/>
  <cols>
    <col min="1" max="1" width="2.7109375" style="0" customWidth="1"/>
    <col min="2" max="2" width="26.421875" style="0" customWidth="1"/>
    <col min="3" max="17" width="3.7109375" style="0" customWidth="1"/>
    <col min="18" max="18" width="4.7109375" style="0" customWidth="1"/>
    <col min="19" max="19" width="3.7109375" style="0" customWidth="1"/>
    <col min="20" max="20" width="3.7109375" style="69" customWidth="1"/>
    <col min="21" max="21" width="3.7109375" style="89" hidden="1" customWidth="1"/>
    <col min="22" max="22" width="11.421875" style="88" hidden="1" customWidth="1"/>
    <col min="23" max="23" width="3.7109375" style="0" customWidth="1"/>
    <col min="24" max="24" width="36.7109375" style="0" customWidth="1"/>
  </cols>
  <sheetData>
    <row r="2" ht="12.75"/>
    <row r="3" ht="12.75">
      <c r="B3" s="5"/>
    </row>
    <row r="4" ht="12.75"/>
    <row r="5" ht="12.75"/>
    <row r="6" ht="12.75"/>
    <row r="7" ht="12.75"/>
    <row r="8" ht="13.5" thickBot="1"/>
    <row r="9" spans="2:20" ht="7.5" customHeight="1" thickTop="1">
      <c r="B9" s="11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3"/>
      <c r="T9" s="72"/>
    </row>
    <row r="10" spans="2:20" ht="18">
      <c r="B10" s="97" t="s">
        <v>121</v>
      </c>
      <c r="C10" s="7"/>
      <c r="D10" s="7"/>
      <c r="E10" s="7"/>
      <c r="F10" s="7"/>
      <c r="G10" s="7"/>
      <c r="H10" s="7"/>
      <c r="I10" s="7"/>
      <c r="J10" s="7"/>
      <c r="K10" s="7"/>
      <c r="M10" s="9"/>
      <c r="N10" s="9"/>
      <c r="O10" s="84" t="s">
        <v>16</v>
      </c>
      <c r="P10" s="8" t="s">
        <v>17</v>
      </c>
      <c r="Q10" s="8"/>
      <c r="R10" s="8"/>
      <c r="S10" s="22"/>
      <c r="T10" s="73"/>
    </row>
    <row r="11" spans="2:20" ht="7.5" customHeight="1" thickBot="1">
      <c r="B11" s="14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6"/>
      <c r="T11" s="72"/>
    </row>
    <row r="12" ht="14.25" thickBot="1" thickTop="1"/>
    <row r="13" spans="2:19" ht="16.5" thickBot="1">
      <c r="B13" s="83" t="s">
        <v>122</v>
      </c>
      <c r="C13" s="106" t="s">
        <v>105</v>
      </c>
      <c r="D13" s="107" t="s">
        <v>66</v>
      </c>
      <c r="L13" s="44"/>
      <c r="M13" s="44"/>
      <c r="N13" s="44"/>
      <c r="O13" s="21"/>
      <c r="P13" s="21"/>
      <c r="S13" s="245" t="str">
        <f>IF(M15&gt;0,CONCATENATE("Vorraussichtliches Ende:"," ",TEXT(Tunierplan!I43,"HH.MM")," ","h")," ")</f>
        <v>Vorraussichtliches Ende: 11.45 h</v>
      </c>
    </row>
    <row r="15" spans="2:22" ht="15.75">
      <c r="B15" s="45" t="s">
        <v>19</v>
      </c>
      <c r="C15" s="256"/>
      <c r="D15" s="257"/>
      <c r="E15" s="257"/>
      <c r="F15" s="21"/>
      <c r="G15" s="21"/>
      <c r="H15" s="21"/>
      <c r="I15" s="21"/>
      <c r="J15" s="21"/>
      <c r="K15" s="45"/>
      <c r="L15" s="45" t="s">
        <v>32</v>
      </c>
      <c r="M15" s="258">
        <v>0.4166666666666667</v>
      </c>
      <c r="N15" s="259"/>
      <c r="O15" s="80" t="s">
        <v>35</v>
      </c>
      <c r="P15" s="88"/>
      <c r="Q15" s="93" t="s">
        <v>51</v>
      </c>
      <c r="R15" s="88"/>
      <c r="S15" s="94"/>
      <c r="T15"/>
      <c r="U15"/>
      <c r="V15"/>
    </row>
    <row r="16" spans="2:22" ht="12.75">
      <c r="B16" s="83"/>
      <c r="K16" s="44"/>
      <c r="L16" s="44" t="s">
        <v>33</v>
      </c>
      <c r="M16" s="260">
        <f>IF(C13&gt;="G",12,15)</f>
        <v>15</v>
      </c>
      <c r="N16" s="259"/>
      <c r="O16" s="81" t="s">
        <v>34</v>
      </c>
      <c r="P16" s="88"/>
      <c r="Q16" s="95" t="s">
        <v>52</v>
      </c>
      <c r="R16" s="88"/>
      <c r="S16" s="96">
        <v>1</v>
      </c>
      <c r="T16"/>
      <c r="U16"/>
      <c r="V16"/>
    </row>
    <row r="17" spans="2:22" ht="15.75">
      <c r="B17" s="45" t="s">
        <v>20</v>
      </c>
      <c r="C17" s="253"/>
      <c r="D17" s="254"/>
      <c r="E17" s="254"/>
      <c r="F17" s="254"/>
      <c r="G17" s="254"/>
      <c r="H17" s="254"/>
      <c r="I17" s="254"/>
      <c r="J17" s="254"/>
      <c r="K17" s="44"/>
      <c r="L17" s="44" t="s">
        <v>36</v>
      </c>
      <c r="M17" s="260">
        <v>5</v>
      </c>
      <c r="N17" s="259"/>
      <c r="O17" s="82" t="s">
        <v>34</v>
      </c>
      <c r="P17" s="88"/>
      <c r="Q17" s="95" t="s">
        <v>53</v>
      </c>
      <c r="R17" s="88"/>
      <c r="S17" s="96">
        <v>2</v>
      </c>
      <c r="T17"/>
      <c r="U17"/>
      <c r="V17"/>
    </row>
    <row r="18" spans="2:24" ht="15">
      <c r="B18" s="83" t="s">
        <v>18</v>
      </c>
      <c r="C18" s="255"/>
      <c r="D18" s="254"/>
      <c r="E18" s="254"/>
      <c r="F18" s="254"/>
      <c r="G18" s="254"/>
      <c r="H18" s="254"/>
      <c r="I18" s="254"/>
      <c r="J18" s="254"/>
      <c r="L18" s="44" t="s">
        <v>37</v>
      </c>
      <c r="M18" s="260">
        <v>10</v>
      </c>
      <c r="N18" s="259"/>
      <c r="O18" s="81" t="s">
        <v>34</v>
      </c>
      <c r="P18" s="88"/>
      <c r="Q18" s="95" t="s">
        <v>54</v>
      </c>
      <c r="R18" s="88"/>
      <c r="S18" s="96">
        <v>3</v>
      </c>
      <c r="T18"/>
      <c r="U18"/>
      <c r="V18"/>
      <c r="X18" s="231"/>
    </row>
    <row r="19" spans="2:24" ht="12.75">
      <c r="B19" s="83"/>
      <c r="K19" s="21"/>
      <c r="L19" s="21"/>
      <c r="O19" s="44" t="s">
        <v>38</v>
      </c>
      <c r="P19" s="88"/>
      <c r="Q19" s="95" t="s">
        <v>55</v>
      </c>
      <c r="R19" s="88"/>
      <c r="S19" s="96">
        <v>4</v>
      </c>
      <c r="T19"/>
      <c r="U19"/>
      <c r="V19"/>
      <c r="X19" s="232" t="s">
        <v>109</v>
      </c>
    </row>
    <row r="20" spans="2:24" ht="12.75">
      <c r="B20" s="83"/>
      <c r="L20" s="44"/>
      <c r="M20" s="44"/>
      <c r="N20" s="44"/>
      <c r="O20" s="21"/>
      <c r="P20" s="21"/>
      <c r="S20" s="44"/>
      <c r="T20" s="74"/>
      <c r="X20" s="233"/>
    </row>
    <row r="21" spans="2:24" ht="15.75">
      <c r="B21" s="45" t="s">
        <v>50</v>
      </c>
      <c r="C21" s="85">
        <v>1</v>
      </c>
      <c r="D21" s="78" t="s">
        <v>48</v>
      </c>
      <c r="E21" s="76"/>
      <c r="F21" s="75"/>
      <c r="G21" s="75"/>
      <c r="H21" s="75"/>
      <c r="I21" s="75"/>
      <c r="J21" s="75"/>
      <c r="K21" s="75"/>
      <c r="L21" s="85">
        <f>IF(C21&gt;0,C21+1," ")</f>
        <v>2</v>
      </c>
      <c r="M21" s="79" t="s">
        <v>49</v>
      </c>
      <c r="N21" s="77"/>
      <c r="S21" s="69"/>
      <c r="T21"/>
      <c r="X21" s="233" t="s">
        <v>116</v>
      </c>
    </row>
    <row r="22" spans="2:24" ht="15.75">
      <c r="B22" s="84" t="s">
        <v>21</v>
      </c>
      <c r="C22" s="86" t="s">
        <v>1</v>
      </c>
      <c r="D22" s="250" t="str">
        <f>IF(C18&gt;0,C18," ")</f>
        <v> </v>
      </c>
      <c r="E22" s="251"/>
      <c r="F22" s="251"/>
      <c r="G22" s="251"/>
      <c r="H22" s="251"/>
      <c r="I22" s="251"/>
      <c r="J22" s="252"/>
      <c r="L22" s="87" t="s">
        <v>41</v>
      </c>
      <c r="M22" s="250" t="str">
        <f>IF(D22&gt;0,D22," ")</f>
        <v> </v>
      </c>
      <c r="N22" s="251"/>
      <c r="O22" s="251"/>
      <c r="P22" s="251"/>
      <c r="Q22" s="251"/>
      <c r="R22" s="251"/>
      <c r="S22" s="252"/>
      <c r="U22" s="239" t="str">
        <f>Eingabe!C22</f>
        <v>A</v>
      </c>
      <c r="V22" s="240" t="str">
        <f>CONCATENATE(D22," ","(",C22,")")</f>
        <v>  (A)</v>
      </c>
      <c r="X22" s="233" t="s">
        <v>117</v>
      </c>
    </row>
    <row r="23" spans="1:24" ht="15.75" customHeight="1">
      <c r="A23" s="7"/>
      <c r="B23" s="84"/>
      <c r="C23" s="86" t="s">
        <v>2</v>
      </c>
      <c r="D23" s="250"/>
      <c r="E23" s="251"/>
      <c r="F23" s="251"/>
      <c r="G23" s="251"/>
      <c r="H23" s="251"/>
      <c r="I23" s="251"/>
      <c r="J23" s="252"/>
      <c r="L23" s="87" t="s">
        <v>42</v>
      </c>
      <c r="M23" s="250" t="str">
        <f>IF(D23&gt;0,D23," ")</f>
        <v> </v>
      </c>
      <c r="N23" s="251"/>
      <c r="O23" s="251"/>
      <c r="P23" s="251"/>
      <c r="Q23" s="251"/>
      <c r="R23" s="251"/>
      <c r="S23" s="252"/>
      <c r="U23" s="241" t="str">
        <f>Eingabe!C23</f>
        <v>B</v>
      </c>
      <c r="V23" s="242" t="str">
        <f>CONCATENATE(D23," ","(",C23,")")</f>
        <v> (B)</v>
      </c>
      <c r="X23" s="233" t="s">
        <v>118</v>
      </c>
    </row>
    <row r="24" spans="1:24" ht="15.75" customHeight="1">
      <c r="A24" s="7"/>
      <c r="B24" s="84"/>
      <c r="C24" s="86" t="s">
        <v>3</v>
      </c>
      <c r="D24" s="250"/>
      <c r="E24" s="251"/>
      <c r="F24" s="251"/>
      <c r="G24" s="251"/>
      <c r="H24" s="251"/>
      <c r="I24" s="251"/>
      <c r="J24" s="252"/>
      <c r="L24" s="87" t="s">
        <v>43</v>
      </c>
      <c r="M24" s="250" t="str">
        <f>IF(D24&gt;0,D24," ")</f>
        <v> </v>
      </c>
      <c r="N24" s="251"/>
      <c r="O24" s="251"/>
      <c r="P24" s="251"/>
      <c r="Q24" s="251"/>
      <c r="R24" s="251"/>
      <c r="S24" s="252"/>
      <c r="U24" s="241" t="str">
        <f>Eingabe!C24</f>
        <v>C</v>
      </c>
      <c r="V24" s="242" t="str">
        <f>CONCATENATE(D24," ","(",C24,")")</f>
        <v> (C)</v>
      </c>
      <c r="W24" s="46"/>
      <c r="X24" s="233" t="s">
        <v>110</v>
      </c>
    </row>
    <row r="25" spans="1:24" ht="15.75" customHeight="1">
      <c r="A25" s="7"/>
      <c r="B25" s="84"/>
      <c r="C25" s="86" t="s">
        <v>4</v>
      </c>
      <c r="D25" s="250"/>
      <c r="E25" s="251"/>
      <c r="F25" s="251"/>
      <c r="G25" s="251"/>
      <c r="H25" s="251"/>
      <c r="I25" s="251"/>
      <c r="J25" s="252"/>
      <c r="L25" s="87" t="s">
        <v>44</v>
      </c>
      <c r="M25" s="250" t="str">
        <f>IF(D25&gt;0,D25," ")</f>
        <v> </v>
      </c>
      <c r="N25" s="251"/>
      <c r="O25" s="251"/>
      <c r="P25" s="251"/>
      <c r="Q25" s="251"/>
      <c r="R25" s="251"/>
      <c r="S25" s="252"/>
      <c r="U25" s="241" t="str">
        <f>Eingabe!C25</f>
        <v>D</v>
      </c>
      <c r="V25" s="242" t="str">
        <f>CONCATENATE(D25," ","(",C25,")")</f>
        <v> (D)</v>
      </c>
      <c r="X25" s="234" t="s">
        <v>119</v>
      </c>
    </row>
    <row r="26" spans="1:24" ht="15.75" customHeight="1">
      <c r="A26" s="7"/>
      <c r="B26" s="84"/>
      <c r="C26" s="86" t="s">
        <v>5</v>
      </c>
      <c r="D26" s="250"/>
      <c r="E26" s="251"/>
      <c r="F26" s="251"/>
      <c r="G26" s="251"/>
      <c r="H26" s="251"/>
      <c r="I26" s="251"/>
      <c r="J26" s="252"/>
      <c r="L26" s="87" t="s">
        <v>45</v>
      </c>
      <c r="M26" s="250" t="str">
        <f>IF(D26&gt;0,D26," ")</f>
        <v> </v>
      </c>
      <c r="N26" s="251"/>
      <c r="O26" s="251"/>
      <c r="P26" s="251"/>
      <c r="Q26" s="251"/>
      <c r="R26" s="251"/>
      <c r="S26" s="252"/>
      <c r="U26" s="241" t="str">
        <f>Eingabe!C26</f>
        <v>E</v>
      </c>
      <c r="V26" s="242" t="str">
        <f>CONCATENATE(D26," ","(",C26,")")</f>
        <v> (E)</v>
      </c>
      <c r="X26" s="234" t="s">
        <v>120</v>
      </c>
    </row>
    <row r="27" spans="1:24" ht="15.75" customHeight="1">
      <c r="A27" s="7"/>
      <c r="B27" s="83"/>
      <c r="U27" s="241" t="str">
        <f>Eingabe!L22</f>
        <v>F</v>
      </c>
      <c r="V27" s="242" t="str">
        <f>CONCATENATE(M22," ","(",L22,")")</f>
        <v>  (F)</v>
      </c>
      <c r="X27" s="234" t="s">
        <v>111</v>
      </c>
    </row>
    <row r="28" spans="2:24" ht="15.75">
      <c r="B28" s="191" t="s">
        <v>87</v>
      </c>
      <c r="D28" s="246"/>
      <c r="E28" s="247"/>
      <c r="F28" s="247"/>
      <c r="G28" s="247"/>
      <c r="H28" s="247"/>
      <c r="I28" s="247"/>
      <c r="J28" s="248"/>
      <c r="K28" s="192"/>
      <c r="L28" s="7"/>
      <c r="M28" s="246"/>
      <c r="N28" s="247"/>
      <c r="O28" s="247"/>
      <c r="P28" s="247"/>
      <c r="Q28" s="247"/>
      <c r="R28" s="247"/>
      <c r="S28" s="248"/>
      <c r="U28" s="241" t="str">
        <f>Eingabe!L23</f>
        <v>G</v>
      </c>
      <c r="V28" s="242" t="str">
        <f>CONCATENATE(M23," ","(",L23,")")</f>
        <v>  (G)</v>
      </c>
      <c r="X28" s="234" t="s">
        <v>112</v>
      </c>
    </row>
    <row r="29" spans="2:24" ht="15.75">
      <c r="B29" s="191"/>
      <c r="D29" s="194" t="s">
        <v>102</v>
      </c>
      <c r="E29" s="193"/>
      <c r="F29" s="193"/>
      <c r="G29" s="193"/>
      <c r="H29" s="193"/>
      <c r="I29" s="193"/>
      <c r="J29" s="193"/>
      <c r="K29" s="190"/>
      <c r="L29" s="189"/>
      <c r="M29" s="194" t="s">
        <v>101</v>
      </c>
      <c r="N29" s="193"/>
      <c r="O29" s="193"/>
      <c r="P29" s="193"/>
      <c r="Q29" s="193"/>
      <c r="R29" s="193"/>
      <c r="S29" s="193"/>
      <c r="U29" s="241" t="str">
        <f>Eingabe!L24</f>
        <v>H</v>
      </c>
      <c r="V29" s="242" t="str">
        <f>CONCATENATE(M24," ","(",L24,")")</f>
        <v>  (H)</v>
      </c>
      <c r="X29" s="234"/>
    </row>
    <row r="30" spans="2:24" ht="15">
      <c r="B30" s="83"/>
      <c r="D30" s="246"/>
      <c r="E30" s="247"/>
      <c r="F30" s="247"/>
      <c r="G30" s="247"/>
      <c r="H30" s="247"/>
      <c r="I30" s="247"/>
      <c r="J30" s="248"/>
      <c r="K30" s="192"/>
      <c r="L30" s="7"/>
      <c r="M30" s="246"/>
      <c r="N30" s="247"/>
      <c r="O30" s="247"/>
      <c r="P30" s="247"/>
      <c r="Q30" s="247"/>
      <c r="R30" s="247"/>
      <c r="S30" s="248"/>
      <c r="U30" s="241" t="str">
        <f>Eingabe!L25</f>
        <v>I</v>
      </c>
      <c r="V30" s="242" t="str">
        <f>CONCATENATE(M25," ","(",L25,")")</f>
        <v>  (I)</v>
      </c>
      <c r="X30" s="233" t="s">
        <v>108</v>
      </c>
    </row>
    <row r="31" spans="2:24" ht="15.75">
      <c r="B31" s="191"/>
      <c r="D31" s="194" t="s">
        <v>100</v>
      </c>
      <c r="E31" s="193"/>
      <c r="F31" s="193"/>
      <c r="G31" s="193"/>
      <c r="H31" s="193"/>
      <c r="I31" s="193"/>
      <c r="J31" s="193"/>
      <c r="K31" s="192"/>
      <c r="L31" s="7"/>
      <c r="M31" s="194" t="s">
        <v>99</v>
      </c>
      <c r="N31" s="193"/>
      <c r="O31" s="193"/>
      <c r="P31" s="193"/>
      <c r="Q31" s="193"/>
      <c r="R31" s="193"/>
      <c r="S31" s="193"/>
      <c r="U31" s="243" t="str">
        <f>Eingabe!L26</f>
        <v>K</v>
      </c>
      <c r="V31" s="244" t="str">
        <f>CONCATENATE(M26," ","(",L26,")")</f>
        <v>  (K)</v>
      </c>
      <c r="X31" s="235"/>
    </row>
    <row r="32" spans="2:24" ht="15">
      <c r="B32" s="83"/>
      <c r="D32" s="246"/>
      <c r="E32" s="247"/>
      <c r="F32" s="247"/>
      <c r="G32" s="247"/>
      <c r="H32" s="247"/>
      <c r="I32" s="247"/>
      <c r="J32" s="248"/>
      <c r="K32" s="192"/>
      <c r="L32" s="7"/>
      <c r="M32" s="249"/>
      <c r="N32" s="247"/>
      <c r="O32" s="247"/>
      <c r="P32" s="247"/>
      <c r="Q32" s="247"/>
      <c r="R32" s="247"/>
      <c r="S32" s="248"/>
      <c r="X32" s="236"/>
    </row>
    <row r="33" spans="2:24" ht="15">
      <c r="B33" s="191"/>
      <c r="D33" s="188" t="s">
        <v>98</v>
      </c>
      <c r="E33" s="187"/>
      <c r="F33" s="187"/>
      <c r="G33" s="187"/>
      <c r="H33" s="187"/>
      <c r="I33" s="187"/>
      <c r="J33" s="187"/>
      <c r="K33" s="190"/>
      <c r="L33" s="189"/>
      <c r="M33" s="188" t="s">
        <v>97</v>
      </c>
      <c r="N33" s="187"/>
      <c r="O33" s="187"/>
      <c r="P33" s="187"/>
      <c r="Q33" s="187"/>
      <c r="R33" s="187"/>
      <c r="S33" s="187"/>
      <c r="U33" s="88"/>
      <c r="V33"/>
      <c r="X33" s="234" t="s">
        <v>113</v>
      </c>
    </row>
    <row r="34" spans="2:24" ht="12.75">
      <c r="B34" s="83"/>
      <c r="U34" s="88"/>
      <c r="V34"/>
      <c r="X34" s="232" t="s">
        <v>114</v>
      </c>
    </row>
    <row r="35" spans="2:24" ht="14.25">
      <c r="B35" s="44" t="s">
        <v>107</v>
      </c>
      <c r="C35" s="230"/>
      <c r="D35" s="10" t="s">
        <v>108</v>
      </c>
      <c r="E35" s="10"/>
      <c r="F35" s="10"/>
      <c r="G35" s="10"/>
      <c r="H35" s="10"/>
      <c r="I35" s="10"/>
      <c r="J35" s="10"/>
      <c r="K35" s="10"/>
      <c r="L35" s="10"/>
      <c r="M35" s="229" t="s">
        <v>123</v>
      </c>
      <c r="N35" s="10"/>
      <c r="O35" s="10"/>
      <c r="P35" s="10"/>
      <c r="Q35" s="10"/>
      <c r="R35" s="10"/>
      <c r="S35" s="10"/>
      <c r="U35" s="88"/>
      <c r="V35"/>
      <c r="X35" s="233" t="s">
        <v>115</v>
      </c>
    </row>
    <row r="36" spans="2:24" ht="12.75">
      <c r="B36" s="83"/>
      <c r="U36" s="88"/>
      <c r="V36"/>
      <c r="X36" s="237"/>
    </row>
    <row r="37" spans="2:22" ht="12.75">
      <c r="B37" s="83"/>
      <c r="U37" s="88"/>
      <c r="V37"/>
    </row>
    <row r="38" spans="2:22" ht="12.75">
      <c r="B38" s="83"/>
      <c r="U38" s="88"/>
      <c r="V38"/>
    </row>
    <row r="39" ht="12.75">
      <c r="B39" s="83"/>
    </row>
    <row r="40" ht="12.75">
      <c r="B40" s="83"/>
    </row>
    <row r="41" ht="12.75">
      <c r="B41" s="83"/>
    </row>
    <row r="42" ht="12.75">
      <c r="B42" s="83"/>
    </row>
    <row r="43" ht="12.75">
      <c r="B43" s="83"/>
    </row>
    <row r="44" ht="12.75">
      <c r="B44" s="83"/>
    </row>
    <row r="45" ht="12.75">
      <c r="B45" s="83"/>
    </row>
    <row r="46" ht="12.75">
      <c r="B46" s="83"/>
    </row>
    <row r="47" ht="12.75">
      <c r="B47" s="83"/>
    </row>
    <row r="48" ht="12.75">
      <c r="B48" s="83"/>
    </row>
    <row r="49" ht="12.75">
      <c r="B49" s="83"/>
    </row>
    <row r="50" ht="12.75">
      <c r="B50" s="83"/>
    </row>
    <row r="51" ht="12.75">
      <c r="B51" s="83"/>
    </row>
    <row r="52" ht="12.75">
      <c r="B52" s="83"/>
    </row>
    <row r="53" ht="12.75">
      <c r="B53" s="83"/>
    </row>
    <row r="54" ht="12.75">
      <c r="B54" s="83"/>
    </row>
    <row r="55" ht="12.75">
      <c r="B55" s="83"/>
    </row>
    <row r="56" ht="12.75">
      <c r="B56" s="83"/>
    </row>
    <row r="57" ht="12.75">
      <c r="B57" s="83"/>
    </row>
    <row r="58" ht="12.75">
      <c r="B58" s="83"/>
    </row>
    <row r="59" ht="12.75">
      <c r="B59" s="83"/>
    </row>
    <row r="60" ht="12.75">
      <c r="B60" s="83"/>
    </row>
    <row r="61" ht="12.75">
      <c r="B61" s="83"/>
    </row>
    <row r="62" ht="12.75">
      <c r="B62" s="83"/>
    </row>
    <row r="63" ht="12.75">
      <c r="B63" s="83"/>
    </row>
    <row r="64" ht="12.75">
      <c r="B64" s="83"/>
    </row>
    <row r="65" ht="12.75">
      <c r="B65" s="83"/>
    </row>
    <row r="66" ht="12.75">
      <c r="B66" s="83"/>
    </row>
    <row r="67" ht="12.75">
      <c r="B67" s="83"/>
    </row>
    <row r="68" ht="12.75">
      <c r="B68" s="83"/>
    </row>
    <row r="69" ht="12.75">
      <c r="B69" s="83"/>
    </row>
    <row r="70" ht="12.75">
      <c r="B70" s="83"/>
    </row>
    <row r="71" ht="12.75">
      <c r="B71" s="83"/>
    </row>
    <row r="72" ht="12.75">
      <c r="B72" s="83"/>
    </row>
    <row r="73" ht="12.75">
      <c r="B73" s="83"/>
    </row>
    <row r="74" ht="12.75">
      <c r="B74" s="83"/>
    </row>
    <row r="75" ht="12.75">
      <c r="B75" s="83"/>
    </row>
    <row r="76" ht="12.75">
      <c r="B76" s="83"/>
    </row>
    <row r="77" ht="12.75">
      <c r="B77" s="83"/>
    </row>
    <row r="78" ht="12.75">
      <c r="B78" s="83"/>
    </row>
    <row r="79" ht="12.75">
      <c r="B79" s="83"/>
    </row>
    <row r="80" ht="12.75">
      <c r="B80" s="83"/>
    </row>
    <row r="81" ht="12.75">
      <c r="B81" s="83"/>
    </row>
    <row r="82" ht="12.75">
      <c r="B82" s="83"/>
    </row>
    <row r="83" ht="12.75">
      <c r="B83" s="83"/>
    </row>
    <row r="84" ht="12.75">
      <c r="B84" s="83"/>
    </row>
    <row r="85" ht="12.75">
      <c r="B85" s="83"/>
    </row>
    <row r="86" ht="12.75">
      <c r="B86" s="83"/>
    </row>
    <row r="87" ht="12.75">
      <c r="B87" s="83"/>
    </row>
    <row r="88" ht="12.75">
      <c r="B88" s="83"/>
    </row>
    <row r="89" ht="12.75">
      <c r="B89" s="83"/>
    </row>
    <row r="90" ht="12.75">
      <c r="B90" s="83"/>
    </row>
    <row r="91" ht="12.75">
      <c r="B91" s="83"/>
    </row>
    <row r="92" ht="12.75">
      <c r="B92" s="83"/>
    </row>
    <row r="93" ht="12.75">
      <c r="B93" s="83"/>
    </row>
    <row r="94" ht="12.75">
      <c r="B94" s="83"/>
    </row>
    <row r="95" ht="12.75">
      <c r="B95" s="83"/>
    </row>
    <row r="96" ht="12.75">
      <c r="B96" s="83"/>
    </row>
    <row r="97" ht="12.75">
      <c r="B97" s="83"/>
    </row>
    <row r="98" ht="12.75">
      <c r="B98" s="83"/>
    </row>
    <row r="99" ht="12.75">
      <c r="B99" s="83"/>
    </row>
    <row r="100" ht="12.75">
      <c r="B100" s="83"/>
    </row>
    <row r="101" ht="12.75">
      <c r="B101" s="83"/>
    </row>
    <row r="102" ht="12.75">
      <c r="B102" s="83"/>
    </row>
    <row r="103" ht="12.75">
      <c r="B103" s="83"/>
    </row>
    <row r="104" ht="12.75">
      <c r="B104" s="83"/>
    </row>
    <row r="105" ht="12.75">
      <c r="B105" s="83"/>
    </row>
    <row r="106" ht="12.75">
      <c r="B106" s="83"/>
    </row>
    <row r="107" ht="12.75">
      <c r="B107" s="83"/>
    </row>
    <row r="108" ht="12.75">
      <c r="B108" s="83"/>
    </row>
    <row r="109" ht="12.75">
      <c r="B109" s="83"/>
    </row>
    <row r="110" ht="12.75">
      <c r="B110" s="83"/>
    </row>
    <row r="111" ht="12.75">
      <c r="B111" s="83"/>
    </row>
    <row r="112" ht="12.75">
      <c r="B112" s="83"/>
    </row>
    <row r="113" ht="12.75">
      <c r="B113" s="83"/>
    </row>
    <row r="114" ht="12.75">
      <c r="B114" s="83"/>
    </row>
    <row r="115" ht="12.75">
      <c r="B115" s="83"/>
    </row>
    <row r="116" ht="12.75">
      <c r="B116" s="83"/>
    </row>
    <row r="117" ht="12.75">
      <c r="B117" s="83"/>
    </row>
    <row r="118" ht="12.75">
      <c r="B118" s="83"/>
    </row>
    <row r="119" ht="12.75">
      <c r="B119" s="83"/>
    </row>
    <row r="120" ht="12.75">
      <c r="B120" s="83"/>
    </row>
    <row r="121" ht="12.75">
      <c r="B121" s="83"/>
    </row>
    <row r="122" ht="12.75">
      <c r="B122" s="83"/>
    </row>
    <row r="123" ht="12.75">
      <c r="B123" s="83"/>
    </row>
    <row r="124" ht="12.75">
      <c r="B124" s="83"/>
    </row>
    <row r="125" ht="12.75">
      <c r="B125" s="83"/>
    </row>
    <row r="126" ht="12.75">
      <c r="B126" s="83"/>
    </row>
    <row r="127" ht="12.75">
      <c r="B127" s="83"/>
    </row>
    <row r="128" ht="12.75">
      <c r="B128" s="83"/>
    </row>
    <row r="129" ht="12.75">
      <c r="B129" s="83"/>
    </row>
    <row r="130" ht="12.75">
      <c r="B130" s="83"/>
    </row>
    <row r="131" ht="12.75">
      <c r="B131" s="83"/>
    </row>
    <row r="132" ht="12.75">
      <c r="B132" s="83"/>
    </row>
    <row r="133" ht="12.75">
      <c r="B133" s="83"/>
    </row>
    <row r="134" ht="12.75">
      <c r="B134" s="83"/>
    </row>
    <row r="135" ht="12.75">
      <c r="B135" s="83"/>
    </row>
    <row r="136" ht="12.75">
      <c r="B136" s="83"/>
    </row>
    <row r="137" ht="12.75">
      <c r="B137" s="83"/>
    </row>
    <row r="138" ht="12.75">
      <c r="B138" s="83"/>
    </row>
    <row r="139" ht="12.75">
      <c r="B139" s="83"/>
    </row>
    <row r="140" ht="12.75">
      <c r="B140" s="83"/>
    </row>
    <row r="141" ht="12.75">
      <c r="B141" s="83"/>
    </row>
    <row r="142" ht="12.75">
      <c r="B142" s="83"/>
    </row>
    <row r="143" ht="12.75">
      <c r="B143" s="83"/>
    </row>
    <row r="144" ht="12.75">
      <c r="B144" s="83"/>
    </row>
    <row r="145" ht="12.75">
      <c r="B145" s="83"/>
    </row>
    <row r="146" ht="12.75">
      <c r="B146" s="83"/>
    </row>
    <row r="147" ht="12.75">
      <c r="B147" s="83"/>
    </row>
    <row r="148" ht="12.75">
      <c r="B148" s="83"/>
    </row>
    <row r="149" ht="12.75">
      <c r="B149" s="83"/>
    </row>
    <row r="150" ht="12.75">
      <c r="B150" s="83"/>
    </row>
    <row r="151" ht="12.75">
      <c r="B151" s="83"/>
    </row>
    <row r="152" ht="12.75">
      <c r="B152" s="83"/>
    </row>
    <row r="153" ht="12.75">
      <c r="B153" s="83"/>
    </row>
    <row r="154" ht="12.75">
      <c r="B154" s="83"/>
    </row>
    <row r="155" ht="12.75">
      <c r="B155" s="83"/>
    </row>
    <row r="156" ht="12.75">
      <c r="B156" s="83"/>
    </row>
    <row r="157" ht="12.75">
      <c r="B157" s="83"/>
    </row>
    <row r="158" ht="12.75">
      <c r="B158" s="83"/>
    </row>
    <row r="159" ht="12.75">
      <c r="B159" s="83"/>
    </row>
    <row r="160" ht="12.75">
      <c r="B160" s="83"/>
    </row>
    <row r="161" ht="12.75">
      <c r="B161" s="83"/>
    </row>
    <row r="162" ht="12.75">
      <c r="B162" s="83"/>
    </row>
    <row r="163" ht="12.75">
      <c r="B163" s="83"/>
    </row>
    <row r="164" ht="12.75">
      <c r="B164" s="83"/>
    </row>
    <row r="165" ht="12.75">
      <c r="B165" s="83"/>
    </row>
    <row r="166" ht="12.75">
      <c r="B166" s="83"/>
    </row>
    <row r="167" ht="12.75">
      <c r="B167" s="83"/>
    </row>
    <row r="168" ht="12.75">
      <c r="B168" s="83"/>
    </row>
    <row r="169" ht="12.75">
      <c r="B169" s="83"/>
    </row>
    <row r="170" ht="12.75">
      <c r="B170" s="83"/>
    </row>
    <row r="171" ht="12.75">
      <c r="B171" s="83"/>
    </row>
    <row r="172" ht="12.75">
      <c r="B172" s="83"/>
    </row>
    <row r="173" ht="12.75">
      <c r="B173" s="83"/>
    </row>
    <row r="174" ht="12.75">
      <c r="B174" s="83"/>
    </row>
    <row r="175" ht="12.75">
      <c r="B175" s="83"/>
    </row>
    <row r="176" ht="12.75">
      <c r="B176" s="83"/>
    </row>
    <row r="177" ht="12.75">
      <c r="B177" s="83"/>
    </row>
    <row r="178" ht="12.75">
      <c r="B178" s="83"/>
    </row>
    <row r="179" ht="12.75">
      <c r="B179" s="83"/>
    </row>
    <row r="180" ht="12.75">
      <c r="B180" s="83"/>
    </row>
    <row r="181" ht="12.75">
      <c r="B181" s="83"/>
    </row>
    <row r="182" ht="12.75">
      <c r="B182" s="83"/>
    </row>
    <row r="183" ht="12.75">
      <c r="B183" s="83"/>
    </row>
    <row r="184" ht="12.75">
      <c r="B184" s="83"/>
    </row>
    <row r="185" ht="12.75">
      <c r="B185" s="83"/>
    </row>
    <row r="186" ht="12.75">
      <c r="B186" s="83"/>
    </row>
    <row r="187" ht="12.75">
      <c r="B187" s="83"/>
    </row>
    <row r="188" ht="12.75">
      <c r="B188" s="83"/>
    </row>
    <row r="189" ht="12.75">
      <c r="B189" s="83"/>
    </row>
    <row r="190" ht="12.75">
      <c r="B190" s="83"/>
    </row>
    <row r="191" ht="12.75">
      <c r="B191" s="83"/>
    </row>
    <row r="192" ht="12.75">
      <c r="B192" s="83"/>
    </row>
    <row r="193" ht="12.75">
      <c r="B193" s="83"/>
    </row>
    <row r="194" ht="12.75">
      <c r="B194" s="83"/>
    </row>
    <row r="195" ht="12.75">
      <c r="B195" s="83"/>
    </row>
    <row r="196" ht="12.75">
      <c r="B196" s="83"/>
    </row>
    <row r="197" ht="12.75">
      <c r="B197" s="83"/>
    </row>
    <row r="198" ht="12.75">
      <c r="B198" s="83"/>
    </row>
    <row r="199" ht="12.75">
      <c r="B199" s="83"/>
    </row>
    <row r="200" ht="12.75">
      <c r="B200" s="83"/>
    </row>
    <row r="201" ht="12.75">
      <c r="B201" s="83"/>
    </row>
    <row r="202" ht="12.75">
      <c r="B202" s="83"/>
    </row>
    <row r="203" ht="12.75">
      <c r="B203" s="83"/>
    </row>
    <row r="204" ht="12.75">
      <c r="B204" s="83"/>
    </row>
    <row r="205" ht="12.75">
      <c r="B205" s="83"/>
    </row>
    <row r="206" ht="12.75">
      <c r="B206" s="83"/>
    </row>
    <row r="207" ht="12.75">
      <c r="B207" s="83"/>
    </row>
    <row r="208" ht="12.75">
      <c r="B208" s="83"/>
    </row>
    <row r="209" ht="12.75">
      <c r="B209" s="83"/>
    </row>
    <row r="210" ht="12.75">
      <c r="B210" s="83"/>
    </row>
    <row r="211" ht="12.75">
      <c r="B211" s="83"/>
    </row>
    <row r="212" ht="12.75">
      <c r="B212" s="83"/>
    </row>
    <row r="213" ht="12.75">
      <c r="B213" s="83"/>
    </row>
    <row r="214" ht="12.75">
      <c r="B214" s="83"/>
    </row>
    <row r="215" ht="12.75">
      <c r="B215" s="83"/>
    </row>
    <row r="216" ht="12.75">
      <c r="B216" s="83"/>
    </row>
    <row r="217" ht="12.75">
      <c r="B217" s="83"/>
    </row>
    <row r="218" ht="12.75">
      <c r="B218" s="83"/>
    </row>
    <row r="219" ht="12.75">
      <c r="B219" s="83"/>
    </row>
    <row r="220" ht="12.75">
      <c r="B220" s="83"/>
    </row>
    <row r="221" ht="12.75">
      <c r="B221" s="83"/>
    </row>
    <row r="222" ht="12.75">
      <c r="B222" s="83"/>
    </row>
    <row r="223" ht="12.75">
      <c r="B223" s="83"/>
    </row>
    <row r="224" ht="12.75">
      <c r="B224" s="83"/>
    </row>
    <row r="225" ht="12.75">
      <c r="B225" s="83"/>
    </row>
    <row r="226" ht="12.75">
      <c r="B226" s="83"/>
    </row>
    <row r="227" ht="12.75">
      <c r="B227" s="83"/>
    </row>
    <row r="228" ht="12.75">
      <c r="B228" s="83"/>
    </row>
    <row r="229" ht="12.75">
      <c r="B229" s="83"/>
    </row>
    <row r="230" ht="12.75">
      <c r="B230" s="83"/>
    </row>
    <row r="231" ht="12.75">
      <c r="B231" s="83"/>
    </row>
    <row r="232" ht="12.75">
      <c r="B232" s="83"/>
    </row>
    <row r="233" ht="12.75">
      <c r="B233" s="83"/>
    </row>
    <row r="234" ht="12.75">
      <c r="B234" s="83"/>
    </row>
    <row r="235" ht="12.75">
      <c r="B235" s="83"/>
    </row>
    <row r="236" ht="12.75">
      <c r="B236" s="83"/>
    </row>
    <row r="237" ht="12.75">
      <c r="B237" s="83"/>
    </row>
    <row r="238" ht="12.75">
      <c r="B238" s="83"/>
    </row>
    <row r="239" ht="12.75">
      <c r="B239" s="83"/>
    </row>
    <row r="240" ht="12.75">
      <c r="B240" s="83"/>
    </row>
    <row r="241" ht="12.75">
      <c r="B241" s="83"/>
    </row>
    <row r="242" ht="12.75">
      <c r="B242" s="83"/>
    </row>
    <row r="243" ht="12.75">
      <c r="B243" s="83"/>
    </row>
    <row r="244" ht="12.75">
      <c r="B244" s="83"/>
    </row>
    <row r="245" ht="12.75">
      <c r="B245" s="83"/>
    </row>
    <row r="246" ht="12.75">
      <c r="B246" s="83"/>
    </row>
    <row r="247" ht="12.75">
      <c r="B247" s="83"/>
    </row>
    <row r="248" ht="12.75">
      <c r="B248" s="83"/>
    </row>
    <row r="249" ht="12.75">
      <c r="B249" s="83"/>
    </row>
    <row r="250" ht="12.75">
      <c r="B250" s="83"/>
    </row>
    <row r="251" ht="12.75">
      <c r="B251" s="83"/>
    </row>
    <row r="252" ht="12.75">
      <c r="B252" s="83"/>
    </row>
    <row r="253" ht="12.75">
      <c r="B253" s="83"/>
    </row>
    <row r="254" ht="12.75">
      <c r="B254" s="83"/>
    </row>
    <row r="255" ht="12.75">
      <c r="B255" s="83"/>
    </row>
    <row r="256" ht="12.75">
      <c r="B256" s="83"/>
    </row>
    <row r="257" ht="12.75">
      <c r="B257" s="83"/>
    </row>
    <row r="258" ht="12.75">
      <c r="B258" s="83"/>
    </row>
    <row r="259" ht="12.75">
      <c r="B259" s="83"/>
    </row>
    <row r="260" ht="12.75">
      <c r="B260" s="83"/>
    </row>
    <row r="261" ht="12.75">
      <c r="B261" s="83"/>
    </row>
    <row r="262" ht="12.75">
      <c r="B262" s="83"/>
    </row>
    <row r="263" ht="12.75">
      <c r="B263" s="83"/>
    </row>
    <row r="264" ht="12.75">
      <c r="B264" s="83"/>
    </row>
    <row r="265" ht="12.75">
      <c r="B265" s="83"/>
    </row>
    <row r="266" ht="12.75">
      <c r="B266" s="83"/>
    </row>
    <row r="267" ht="12.75">
      <c r="B267" s="83"/>
    </row>
    <row r="268" ht="12.75">
      <c r="B268" s="83"/>
    </row>
    <row r="269" ht="12.75">
      <c r="B269" s="83"/>
    </row>
    <row r="270" ht="12.75">
      <c r="B270" s="83"/>
    </row>
    <row r="271" ht="12.75">
      <c r="B271" s="83"/>
    </row>
    <row r="272" ht="12.75">
      <c r="B272" s="83"/>
    </row>
    <row r="273" ht="12.75">
      <c r="B273" s="83"/>
    </row>
    <row r="274" ht="12.75">
      <c r="B274" s="83"/>
    </row>
    <row r="275" ht="12.75">
      <c r="B275" s="83"/>
    </row>
    <row r="276" ht="12.75">
      <c r="B276" s="83"/>
    </row>
    <row r="277" ht="12.75">
      <c r="B277" s="83"/>
    </row>
    <row r="278" ht="12.75">
      <c r="B278" s="83"/>
    </row>
    <row r="279" ht="12.75">
      <c r="B279" s="83"/>
    </row>
    <row r="280" ht="12.75">
      <c r="B280" s="83"/>
    </row>
    <row r="281" ht="12.75">
      <c r="B281" s="83"/>
    </row>
    <row r="282" ht="12.75">
      <c r="B282" s="83"/>
    </row>
    <row r="283" ht="12.75">
      <c r="B283" s="83"/>
    </row>
    <row r="284" ht="12.75">
      <c r="B284" s="83"/>
    </row>
    <row r="285" ht="12.75">
      <c r="B285" s="83"/>
    </row>
    <row r="286" ht="12.75">
      <c r="B286" s="83"/>
    </row>
    <row r="287" ht="12.75">
      <c r="B287" s="83"/>
    </row>
    <row r="288" ht="12.75">
      <c r="B288" s="83"/>
    </row>
    <row r="289" ht="12.75">
      <c r="B289" s="83"/>
    </row>
    <row r="290" ht="12.75">
      <c r="B290" s="83"/>
    </row>
    <row r="291" ht="12.75">
      <c r="B291" s="83"/>
    </row>
    <row r="292" ht="12.75">
      <c r="B292" s="83"/>
    </row>
    <row r="293" ht="12.75">
      <c r="B293" s="83"/>
    </row>
    <row r="294" ht="12.75">
      <c r="B294" s="83"/>
    </row>
    <row r="295" ht="12.75">
      <c r="B295" s="83"/>
    </row>
    <row r="296" ht="12.75">
      <c r="B296" s="83"/>
    </row>
    <row r="297" ht="12.75">
      <c r="B297" s="83"/>
    </row>
    <row r="298" ht="12.75">
      <c r="B298" s="83"/>
    </row>
    <row r="299" ht="12.75">
      <c r="B299" s="83"/>
    </row>
    <row r="300" ht="12.75">
      <c r="B300" s="83"/>
    </row>
    <row r="301" ht="12.75">
      <c r="B301" s="83"/>
    </row>
    <row r="302" ht="12.75">
      <c r="B302" s="83"/>
    </row>
    <row r="303" ht="12.75">
      <c r="B303" s="83"/>
    </row>
    <row r="304" ht="12.75">
      <c r="B304" s="83"/>
    </row>
    <row r="305" ht="12.75">
      <c r="B305" s="83"/>
    </row>
    <row r="306" ht="12.75">
      <c r="B306" s="83"/>
    </row>
    <row r="307" ht="12.75">
      <c r="B307" s="83"/>
    </row>
    <row r="308" ht="12.75">
      <c r="B308" s="83"/>
    </row>
    <row r="309" ht="12.75">
      <c r="B309" s="83"/>
    </row>
    <row r="310" ht="12.75">
      <c r="B310" s="83"/>
    </row>
    <row r="311" ht="12.75">
      <c r="B311" s="83"/>
    </row>
    <row r="312" ht="12.75">
      <c r="B312" s="83"/>
    </row>
    <row r="313" ht="12.75">
      <c r="B313" s="83"/>
    </row>
    <row r="314" ht="12.75">
      <c r="B314" s="83"/>
    </row>
    <row r="315" ht="12.75">
      <c r="B315" s="83"/>
    </row>
    <row r="316" ht="12.75">
      <c r="B316" s="83"/>
    </row>
    <row r="317" ht="12.75">
      <c r="B317" s="83"/>
    </row>
    <row r="318" ht="12.75">
      <c r="B318" s="83"/>
    </row>
    <row r="319" ht="12.75">
      <c r="B319" s="83"/>
    </row>
    <row r="320" ht="12.75">
      <c r="B320" s="83"/>
    </row>
    <row r="321" ht="12.75">
      <c r="B321" s="83"/>
    </row>
    <row r="322" ht="12.75">
      <c r="B322" s="83"/>
    </row>
    <row r="323" ht="12.75">
      <c r="B323" s="83"/>
    </row>
    <row r="324" ht="12.75">
      <c r="B324" s="83"/>
    </row>
    <row r="325" ht="12.75">
      <c r="B325" s="83"/>
    </row>
    <row r="326" ht="12.75">
      <c r="B326" s="83"/>
    </row>
    <row r="327" ht="12.75">
      <c r="B327" s="83"/>
    </row>
    <row r="328" ht="12.75">
      <c r="B328" s="83"/>
    </row>
    <row r="329" ht="12.75">
      <c r="B329" s="83"/>
    </row>
    <row r="330" ht="12.75">
      <c r="B330" s="83"/>
    </row>
    <row r="331" ht="12.75">
      <c r="B331" s="83"/>
    </row>
    <row r="332" ht="12.75">
      <c r="B332" s="83"/>
    </row>
    <row r="333" ht="12.75">
      <c r="B333" s="83"/>
    </row>
    <row r="334" ht="12.75">
      <c r="B334" s="83"/>
    </row>
    <row r="335" ht="12.75">
      <c r="B335" s="83"/>
    </row>
    <row r="336" ht="12.75">
      <c r="B336" s="83"/>
    </row>
    <row r="337" ht="12.75">
      <c r="B337" s="83"/>
    </row>
    <row r="338" ht="12.75">
      <c r="B338" s="83"/>
    </row>
    <row r="339" ht="12.75">
      <c r="B339" s="83"/>
    </row>
    <row r="340" ht="12.75">
      <c r="B340" s="83"/>
    </row>
    <row r="341" ht="12.75">
      <c r="B341" s="83"/>
    </row>
    <row r="342" ht="12.75">
      <c r="B342" s="83"/>
    </row>
    <row r="343" ht="12.75">
      <c r="B343" s="83"/>
    </row>
    <row r="344" ht="12.75">
      <c r="B344" s="83"/>
    </row>
    <row r="345" ht="12.75">
      <c r="B345" s="83"/>
    </row>
    <row r="346" ht="12.75">
      <c r="B346" s="83"/>
    </row>
    <row r="347" ht="12.75">
      <c r="B347" s="83"/>
    </row>
    <row r="348" ht="12.75">
      <c r="B348" s="83"/>
    </row>
    <row r="349" ht="12.75">
      <c r="B349" s="83"/>
    </row>
    <row r="350" ht="12.75">
      <c r="B350" s="83"/>
    </row>
    <row r="351" ht="12.75">
      <c r="B351" s="83"/>
    </row>
    <row r="352" ht="12.75">
      <c r="B352" s="83"/>
    </row>
    <row r="353" ht="12.75">
      <c r="B353" s="83"/>
    </row>
    <row r="354" ht="12.75">
      <c r="B354" s="83"/>
    </row>
    <row r="355" ht="12.75">
      <c r="B355" s="83"/>
    </row>
    <row r="356" ht="12.75">
      <c r="B356" s="83"/>
    </row>
    <row r="357" ht="12.75">
      <c r="B357" s="83"/>
    </row>
    <row r="358" ht="12.75">
      <c r="B358" s="83"/>
    </row>
    <row r="359" ht="12.75">
      <c r="B359" s="83"/>
    </row>
    <row r="360" ht="12.75">
      <c r="B360" s="83"/>
    </row>
    <row r="361" ht="12.75">
      <c r="B361" s="83"/>
    </row>
    <row r="362" ht="12.75">
      <c r="B362" s="83"/>
    </row>
    <row r="363" ht="12.75">
      <c r="B363" s="83"/>
    </row>
    <row r="364" ht="12.75">
      <c r="B364" s="83"/>
    </row>
    <row r="365" ht="12.75">
      <c r="B365" s="83"/>
    </row>
    <row r="366" ht="12.75">
      <c r="B366" s="83"/>
    </row>
    <row r="367" ht="12.75">
      <c r="B367" s="83"/>
    </row>
    <row r="368" ht="12.75">
      <c r="B368" s="83"/>
    </row>
    <row r="369" ht="12.75">
      <c r="B369" s="83"/>
    </row>
    <row r="370" ht="12.75">
      <c r="B370" s="83"/>
    </row>
    <row r="371" ht="12.75">
      <c r="B371" s="83"/>
    </row>
    <row r="372" ht="12.75">
      <c r="B372" s="83"/>
    </row>
    <row r="373" ht="12.75">
      <c r="B373" s="83"/>
    </row>
    <row r="374" ht="12.75">
      <c r="B374" s="83"/>
    </row>
    <row r="375" ht="12.75">
      <c r="B375" s="83"/>
    </row>
    <row r="376" ht="12.75">
      <c r="B376" s="83"/>
    </row>
    <row r="377" ht="12.75">
      <c r="B377" s="83"/>
    </row>
    <row r="378" ht="12.75">
      <c r="B378" s="83"/>
    </row>
    <row r="379" ht="12.75">
      <c r="B379" s="83"/>
    </row>
    <row r="380" ht="12.75">
      <c r="B380" s="83"/>
    </row>
    <row r="381" ht="12.75">
      <c r="B381" s="83"/>
    </row>
    <row r="382" ht="12.75">
      <c r="B382" s="83"/>
    </row>
    <row r="383" ht="12.75">
      <c r="B383" s="83"/>
    </row>
    <row r="384" ht="12.75">
      <c r="B384" s="83"/>
    </row>
    <row r="385" ht="12.75">
      <c r="B385" s="83"/>
    </row>
    <row r="386" ht="12.75">
      <c r="B386" s="83"/>
    </row>
    <row r="387" ht="12.75">
      <c r="B387" s="83"/>
    </row>
    <row r="388" ht="12.75">
      <c r="B388" s="83"/>
    </row>
    <row r="389" ht="12.75">
      <c r="B389" s="83"/>
    </row>
    <row r="390" ht="12.75">
      <c r="B390" s="83"/>
    </row>
    <row r="391" ht="12.75">
      <c r="B391" s="83"/>
    </row>
    <row r="392" ht="12.75">
      <c r="B392" s="83"/>
    </row>
    <row r="393" ht="12.75">
      <c r="B393" s="83"/>
    </row>
    <row r="394" ht="12.75">
      <c r="B394" s="83"/>
    </row>
    <row r="395" ht="12.75">
      <c r="B395" s="83"/>
    </row>
    <row r="396" ht="12.75">
      <c r="B396" s="83"/>
    </row>
    <row r="397" ht="12.75">
      <c r="B397" s="83"/>
    </row>
    <row r="398" ht="12.75">
      <c r="B398" s="83"/>
    </row>
    <row r="399" ht="12.75">
      <c r="B399" s="83"/>
    </row>
    <row r="400" ht="12.75">
      <c r="B400" s="83"/>
    </row>
    <row r="401" ht="12.75">
      <c r="B401" s="83"/>
    </row>
    <row r="402" ht="12.75">
      <c r="B402" s="83"/>
    </row>
    <row r="403" ht="12.75">
      <c r="B403" s="83"/>
    </row>
    <row r="404" ht="12.75">
      <c r="B404" s="83"/>
    </row>
    <row r="405" ht="12.75">
      <c r="B405" s="83"/>
    </row>
    <row r="406" ht="12.75">
      <c r="B406" s="83"/>
    </row>
    <row r="407" ht="12.75">
      <c r="B407" s="83"/>
    </row>
    <row r="408" ht="12.75">
      <c r="B408" s="83"/>
    </row>
    <row r="409" ht="12.75">
      <c r="B409" s="83"/>
    </row>
    <row r="410" ht="12.75">
      <c r="B410" s="83"/>
    </row>
    <row r="411" ht="12.75">
      <c r="B411" s="83"/>
    </row>
    <row r="412" ht="12.75">
      <c r="B412" s="83"/>
    </row>
    <row r="413" ht="12.75">
      <c r="B413" s="83"/>
    </row>
    <row r="414" ht="12.75">
      <c r="B414" s="83"/>
    </row>
    <row r="415" ht="12.75">
      <c r="B415" s="83"/>
    </row>
    <row r="416" ht="12.75">
      <c r="B416" s="83"/>
    </row>
    <row r="417" ht="12.75">
      <c r="B417" s="83"/>
    </row>
    <row r="418" ht="12.75">
      <c r="B418" s="83"/>
    </row>
    <row r="419" ht="12.75">
      <c r="B419" s="83"/>
    </row>
    <row r="420" ht="12.75">
      <c r="B420" s="83"/>
    </row>
    <row r="421" ht="12.75">
      <c r="B421" s="83"/>
    </row>
    <row r="422" ht="12.75">
      <c r="B422" s="83"/>
    </row>
    <row r="423" ht="12.75">
      <c r="B423" s="83"/>
    </row>
    <row r="424" ht="12.75">
      <c r="B424" s="83"/>
    </row>
    <row r="425" ht="12.75">
      <c r="B425" s="83"/>
    </row>
    <row r="426" ht="12.75">
      <c r="B426" s="83"/>
    </row>
    <row r="427" ht="12.75">
      <c r="B427" s="83"/>
    </row>
    <row r="428" ht="12.75">
      <c r="B428" s="83"/>
    </row>
    <row r="429" ht="12.75">
      <c r="B429" s="83"/>
    </row>
    <row r="430" ht="12.75">
      <c r="B430" s="83"/>
    </row>
    <row r="431" ht="12.75">
      <c r="B431" s="83"/>
    </row>
    <row r="432" ht="12.75">
      <c r="B432" s="83"/>
    </row>
    <row r="433" ht="12.75">
      <c r="B433" s="83"/>
    </row>
    <row r="434" ht="12.75">
      <c r="B434" s="83"/>
    </row>
    <row r="435" ht="12.75">
      <c r="B435" s="83"/>
    </row>
    <row r="436" ht="12.75">
      <c r="B436" s="83"/>
    </row>
    <row r="437" ht="12.75">
      <c r="B437" s="83"/>
    </row>
    <row r="438" ht="12.75">
      <c r="B438" s="83"/>
    </row>
    <row r="439" ht="12.75">
      <c r="B439" s="83"/>
    </row>
    <row r="440" ht="12.75">
      <c r="B440" s="83"/>
    </row>
    <row r="441" ht="12.75">
      <c r="B441" s="83"/>
    </row>
    <row r="442" ht="12.75">
      <c r="B442" s="83"/>
    </row>
    <row r="443" ht="12.75">
      <c r="B443" s="83"/>
    </row>
    <row r="444" ht="12.75">
      <c r="B444" s="83"/>
    </row>
    <row r="445" ht="12.75">
      <c r="B445" s="83"/>
    </row>
    <row r="446" ht="12.75">
      <c r="B446" s="83"/>
    </row>
    <row r="447" ht="12.75">
      <c r="B447" s="83"/>
    </row>
    <row r="448" ht="12.75">
      <c r="B448" s="83"/>
    </row>
    <row r="449" ht="12.75">
      <c r="B449" s="83"/>
    </row>
    <row r="450" ht="12.75">
      <c r="B450" s="83"/>
    </row>
    <row r="451" ht="12.75">
      <c r="B451" s="83"/>
    </row>
    <row r="452" ht="12.75">
      <c r="B452" s="83"/>
    </row>
    <row r="453" ht="12.75">
      <c r="B453" s="83"/>
    </row>
    <row r="454" ht="12.75">
      <c r="B454" s="83"/>
    </row>
    <row r="455" ht="12.75">
      <c r="B455" s="83"/>
    </row>
    <row r="456" ht="12.75">
      <c r="B456" s="83"/>
    </row>
    <row r="457" ht="12.75">
      <c r="B457" s="83"/>
    </row>
    <row r="458" ht="12.75">
      <c r="B458" s="83"/>
    </row>
    <row r="459" ht="12.75">
      <c r="B459" s="83"/>
    </row>
    <row r="460" ht="12.75">
      <c r="B460" s="83"/>
    </row>
    <row r="461" ht="12.75">
      <c r="B461" s="83"/>
    </row>
    <row r="462" ht="12.75">
      <c r="B462" s="83"/>
    </row>
    <row r="463" ht="12.75">
      <c r="B463" s="83"/>
    </row>
    <row r="464" ht="12.75">
      <c r="B464" s="83"/>
    </row>
    <row r="465" ht="12.75">
      <c r="B465" s="83"/>
    </row>
    <row r="466" ht="12.75">
      <c r="B466" s="83"/>
    </row>
    <row r="467" ht="12.75">
      <c r="B467" s="83"/>
    </row>
    <row r="468" ht="12.75">
      <c r="B468" s="83"/>
    </row>
    <row r="469" ht="12.75">
      <c r="B469" s="83"/>
    </row>
    <row r="470" ht="12.75">
      <c r="B470" s="83"/>
    </row>
    <row r="471" ht="12.75">
      <c r="B471" s="83"/>
    </row>
    <row r="472" ht="12.75">
      <c r="B472" s="83"/>
    </row>
    <row r="473" ht="12.75">
      <c r="B473" s="83"/>
    </row>
    <row r="474" ht="12.75">
      <c r="B474" s="83"/>
    </row>
    <row r="475" ht="12.75">
      <c r="B475" s="83"/>
    </row>
    <row r="476" ht="12.75">
      <c r="B476" s="83"/>
    </row>
    <row r="477" ht="12.75">
      <c r="B477" s="83"/>
    </row>
    <row r="478" ht="12.75">
      <c r="B478" s="83"/>
    </row>
    <row r="479" ht="12.75">
      <c r="B479" s="83"/>
    </row>
    <row r="480" ht="12.75">
      <c r="B480" s="83"/>
    </row>
    <row r="481" ht="12.75">
      <c r="B481" s="83"/>
    </row>
    <row r="482" ht="12.75">
      <c r="B482" s="83"/>
    </row>
    <row r="483" ht="12.75">
      <c r="B483" s="83"/>
    </row>
    <row r="484" ht="12.75">
      <c r="B484" s="83"/>
    </row>
    <row r="485" ht="12.75">
      <c r="B485" s="83"/>
    </row>
    <row r="486" ht="12.75">
      <c r="B486" s="83"/>
    </row>
    <row r="487" ht="12.75">
      <c r="B487" s="83"/>
    </row>
    <row r="488" ht="12.75">
      <c r="B488" s="83"/>
    </row>
    <row r="489" ht="12.75">
      <c r="B489" s="83"/>
    </row>
    <row r="490" ht="12.75">
      <c r="B490" s="83"/>
    </row>
    <row r="491" ht="12.75">
      <c r="B491" s="83"/>
    </row>
    <row r="492" ht="12.75">
      <c r="B492" s="83"/>
    </row>
    <row r="493" ht="12.75">
      <c r="B493" s="83"/>
    </row>
    <row r="494" ht="12.75">
      <c r="B494" s="83"/>
    </row>
    <row r="495" ht="12.75">
      <c r="B495" s="83"/>
    </row>
    <row r="496" ht="12.75">
      <c r="B496" s="83"/>
    </row>
    <row r="497" ht="12.75">
      <c r="B497" s="83"/>
    </row>
    <row r="498" ht="12.75">
      <c r="B498" s="83"/>
    </row>
    <row r="499" ht="12.75">
      <c r="B499" s="83"/>
    </row>
    <row r="500" ht="12.75">
      <c r="B500" s="83"/>
    </row>
    <row r="501" ht="12.75">
      <c r="B501" s="83"/>
    </row>
    <row r="502" ht="12.75">
      <c r="B502" s="83"/>
    </row>
    <row r="503" ht="12.75">
      <c r="B503" s="83"/>
    </row>
    <row r="504" ht="12.75">
      <c r="B504" s="83"/>
    </row>
    <row r="505" ht="12.75">
      <c r="B505" s="83"/>
    </row>
    <row r="506" ht="12.75">
      <c r="B506" s="83"/>
    </row>
    <row r="507" ht="12.75">
      <c r="B507" s="83"/>
    </row>
    <row r="508" ht="12.75">
      <c r="B508" s="83"/>
    </row>
    <row r="509" ht="12.75">
      <c r="B509" s="83"/>
    </row>
    <row r="510" ht="12.75">
      <c r="B510" s="83"/>
    </row>
    <row r="511" ht="12.75">
      <c r="B511" s="83"/>
    </row>
    <row r="512" ht="12.75">
      <c r="B512" s="83"/>
    </row>
    <row r="513" ht="12.75">
      <c r="B513" s="83"/>
    </row>
    <row r="514" ht="12.75">
      <c r="B514" s="83"/>
    </row>
    <row r="515" ht="12.75">
      <c r="B515" s="83"/>
    </row>
    <row r="516" ht="12.75">
      <c r="B516" s="83"/>
    </row>
    <row r="517" ht="12.75">
      <c r="B517" s="83"/>
    </row>
    <row r="518" ht="12.75">
      <c r="B518" s="83"/>
    </row>
    <row r="519" ht="12.75">
      <c r="B519" s="83"/>
    </row>
    <row r="520" ht="12.75">
      <c r="B520" s="83"/>
    </row>
    <row r="521" ht="12.75">
      <c r="B521" s="83"/>
    </row>
    <row r="522" ht="12.75">
      <c r="B522" s="83"/>
    </row>
    <row r="523" ht="12.75">
      <c r="B523" s="83"/>
    </row>
    <row r="524" ht="12.75">
      <c r="B524" s="83"/>
    </row>
    <row r="525" ht="12.75">
      <c r="B525" s="83"/>
    </row>
    <row r="526" ht="12.75">
      <c r="B526" s="83"/>
    </row>
    <row r="527" ht="12.75">
      <c r="B527" s="83"/>
    </row>
    <row r="528" ht="12.75">
      <c r="B528" s="83"/>
    </row>
    <row r="529" ht="12.75">
      <c r="B529" s="83"/>
    </row>
    <row r="530" ht="12.75">
      <c r="B530" s="83"/>
    </row>
    <row r="531" ht="12.75">
      <c r="B531" s="83"/>
    </row>
    <row r="532" ht="12.75">
      <c r="B532" s="83"/>
    </row>
    <row r="533" ht="12.75">
      <c r="B533" s="83"/>
    </row>
    <row r="534" ht="12.75">
      <c r="B534" s="83"/>
    </row>
    <row r="535" ht="12.75">
      <c r="B535" s="83"/>
    </row>
    <row r="536" ht="12.75">
      <c r="B536" s="83"/>
    </row>
    <row r="537" ht="12.75">
      <c r="B537" s="83"/>
    </row>
    <row r="538" ht="12.75">
      <c r="B538" s="83"/>
    </row>
    <row r="539" ht="12.75">
      <c r="B539" s="83"/>
    </row>
    <row r="540" ht="12.75">
      <c r="B540" s="83"/>
    </row>
    <row r="541" ht="12.75">
      <c r="B541" s="83"/>
    </row>
    <row r="542" ht="12.75">
      <c r="B542" s="83"/>
    </row>
    <row r="543" ht="12.75">
      <c r="B543" s="83"/>
    </row>
    <row r="544" ht="12.75">
      <c r="B544" s="83"/>
    </row>
    <row r="545" ht="12.75">
      <c r="B545" s="83"/>
    </row>
    <row r="546" ht="12.75">
      <c r="B546" s="83"/>
    </row>
    <row r="547" ht="12.75">
      <c r="B547" s="83"/>
    </row>
    <row r="548" ht="12.75">
      <c r="B548" s="83"/>
    </row>
    <row r="549" ht="12.75">
      <c r="B549" s="83"/>
    </row>
    <row r="550" ht="12.75">
      <c r="B550" s="83"/>
    </row>
    <row r="551" ht="12.75">
      <c r="B551" s="83"/>
    </row>
    <row r="552" ht="12.75">
      <c r="B552" s="83"/>
    </row>
    <row r="553" ht="12.75">
      <c r="B553" s="83"/>
    </row>
    <row r="554" ht="12.75">
      <c r="B554" s="83"/>
    </row>
    <row r="555" ht="12.75">
      <c r="B555" s="83"/>
    </row>
    <row r="556" ht="12.75">
      <c r="B556" s="83"/>
    </row>
    <row r="557" ht="12.75">
      <c r="B557" s="83"/>
    </row>
    <row r="558" ht="12.75">
      <c r="B558" s="83"/>
    </row>
    <row r="559" ht="12.75">
      <c r="B559" s="83"/>
    </row>
    <row r="560" ht="12.75">
      <c r="B560" s="83"/>
    </row>
    <row r="561" ht="12.75">
      <c r="B561" s="83"/>
    </row>
    <row r="562" ht="12.75">
      <c r="B562" s="83"/>
    </row>
    <row r="563" ht="12.75">
      <c r="B563" s="83"/>
    </row>
    <row r="564" ht="12.75">
      <c r="B564" s="83"/>
    </row>
    <row r="565" ht="12.75">
      <c r="B565" s="83"/>
    </row>
    <row r="566" ht="12.75">
      <c r="B566" s="83"/>
    </row>
    <row r="567" ht="12.75">
      <c r="B567" s="83"/>
    </row>
    <row r="568" ht="12.75">
      <c r="B568" s="83"/>
    </row>
    <row r="569" ht="12.75">
      <c r="B569" s="83"/>
    </row>
    <row r="570" ht="12.75">
      <c r="B570" s="83"/>
    </row>
    <row r="571" ht="12.75">
      <c r="B571" s="83"/>
    </row>
    <row r="572" ht="12.75">
      <c r="B572" s="83"/>
    </row>
    <row r="573" ht="12.75">
      <c r="B573" s="83"/>
    </row>
    <row r="574" ht="12.75">
      <c r="B574" s="83"/>
    </row>
    <row r="575" ht="12.75">
      <c r="B575" s="83"/>
    </row>
    <row r="576" ht="12.75">
      <c r="B576" s="83"/>
    </row>
    <row r="577" ht="12.75">
      <c r="B577" s="83"/>
    </row>
    <row r="578" ht="12.75">
      <c r="B578" s="83"/>
    </row>
    <row r="579" ht="12.75">
      <c r="B579" s="83"/>
    </row>
    <row r="580" ht="12.75">
      <c r="B580" s="83"/>
    </row>
    <row r="581" ht="12.75">
      <c r="B581" s="83"/>
    </row>
    <row r="582" ht="12.75">
      <c r="B582" s="83"/>
    </row>
    <row r="583" ht="12.75">
      <c r="B583" s="83"/>
    </row>
    <row r="584" ht="12.75">
      <c r="B584" s="83"/>
    </row>
    <row r="585" ht="12.75">
      <c r="B585" s="83"/>
    </row>
    <row r="586" ht="12.75">
      <c r="B586" s="83"/>
    </row>
    <row r="587" ht="12.75">
      <c r="B587" s="83"/>
    </row>
    <row r="588" ht="12.75">
      <c r="B588" s="83"/>
    </row>
    <row r="589" ht="12.75">
      <c r="B589" s="83"/>
    </row>
    <row r="590" ht="12.75">
      <c r="B590" s="83"/>
    </row>
    <row r="591" ht="12.75">
      <c r="B591" s="83"/>
    </row>
    <row r="592" ht="12.75">
      <c r="B592" s="83"/>
    </row>
    <row r="593" ht="12.75">
      <c r="B593" s="83"/>
    </row>
    <row r="594" ht="12.75">
      <c r="B594" s="83"/>
    </row>
    <row r="595" ht="12.75">
      <c r="B595" s="83"/>
    </row>
    <row r="596" ht="12.75">
      <c r="B596" s="83"/>
    </row>
  </sheetData>
  <sheetProtection/>
  <mergeCells count="23">
    <mergeCell ref="C17:J17"/>
    <mergeCell ref="C18:J18"/>
    <mergeCell ref="C15:E15"/>
    <mergeCell ref="M15:N15"/>
    <mergeCell ref="M16:N16"/>
    <mergeCell ref="M17:N17"/>
    <mergeCell ref="M18:N18"/>
    <mergeCell ref="D26:J26"/>
    <mergeCell ref="M22:S22"/>
    <mergeCell ref="M23:S23"/>
    <mergeCell ref="M26:S26"/>
    <mergeCell ref="M24:S24"/>
    <mergeCell ref="M25:S25"/>
    <mergeCell ref="D22:J22"/>
    <mergeCell ref="D23:J23"/>
    <mergeCell ref="D24:J24"/>
    <mergeCell ref="D25:J25"/>
    <mergeCell ref="D30:J30"/>
    <mergeCell ref="D32:J32"/>
    <mergeCell ref="M28:S28"/>
    <mergeCell ref="M30:S30"/>
    <mergeCell ref="M32:S32"/>
    <mergeCell ref="D28:J28"/>
  </mergeCells>
  <conditionalFormatting sqref="C21">
    <cfRule type="cellIs" priority="6" dxfId="0" operator="lessThan" stopIfTrue="1">
      <formula>1</formula>
    </cfRule>
  </conditionalFormatting>
  <conditionalFormatting sqref="L21">
    <cfRule type="cellIs" priority="7" dxfId="0" operator="equal" stopIfTrue="1">
      <formula>" "</formula>
    </cfRule>
  </conditionalFormatting>
  <conditionalFormatting sqref="V22:V31">
    <cfRule type="cellIs" priority="8" dxfId="0" operator="equal" stopIfTrue="1">
      <formula>"Verein 1"</formula>
    </cfRule>
  </conditionalFormatting>
  <conditionalFormatting sqref="C15:E15">
    <cfRule type="cellIs" priority="11" dxfId="0" operator="equal" stopIfTrue="1">
      <formula>$F$15</formula>
    </cfRule>
  </conditionalFormatting>
  <conditionalFormatting sqref="C17">
    <cfRule type="cellIs" priority="12" dxfId="0" operator="equal" stopIfTrue="1">
      <formula>$K$17</formula>
    </cfRule>
  </conditionalFormatting>
  <conditionalFormatting sqref="C18">
    <cfRule type="cellIs" priority="13" dxfId="0" operator="equal" stopIfTrue="1">
      <formula>$K$18</formula>
    </cfRule>
  </conditionalFormatting>
  <conditionalFormatting sqref="M15:O18">
    <cfRule type="cellIs" priority="14" dxfId="0" operator="equal" stopIfTrue="1">
      <formula>$P$15</formula>
    </cfRule>
  </conditionalFormatting>
  <conditionalFormatting sqref="L22:L26">
    <cfRule type="cellIs" priority="15" dxfId="0" operator="equal" stopIfTrue="1">
      <formula>$T$21</formula>
    </cfRule>
  </conditionalFormatting>
  <conditionalFormatting sqref="D24:J26">
    <cfRule type="cellIs" priority="16" dxfId="0" operator="equal" stopIfTrue="1">
      <formula>$K$21</formula>
    </cfRule>
  </conditionalFormatting>
  <conditionalFormatting sqref="M22:S26">
    <cfRule type="cellIs" priority="17" dxfId="0" operator="lessThan" stopIfTrue="1">
      <formula>"""0"""</formula>
    </cfRule>
  </conditionalFormatting>
  <conditionalFormatting sqref="D28:J28 D30:J30 D32:J32 M28:S28 M30:S30 M32:S32 D22:J23">
    <cfRule type="cellIs" priority="18" dxfId="0" operator="lessThan" stopIfTrue="1">
      <formula>"0"</formula>
    </cfRule>
  </conditionalFormatting>
  <dataValidations count="3">
    <dataValidation type="list" allowBlank="1" showInputMessage="1" showErrorMessage="1" sqref="C13">
      <formula1>"?, F, F1, F2, G, G1, G2"</formula1>
    </dataValidation>
    <dataValidation type="whole" allowBlank="1" showInputMessage="1" showErrorMessage="1" sqref="M16:N16">
      <formula1>10</formula1>
      <formula2>15</formula2>
    </dataValidation>
    <dataValidation type="whole" allowBlank="1" showInputMessage="1" showErrorMessage="1" sqref="M17:N18">
      <formula1>5</formula1>
      <formula2>10</formula2>
    </dataValidation>
  </dataValidations>
  <hyperlinks>
    <hyperlink ref="M35" r:id="rId1" display="fussball@kabis-online.de"/>
  </hyperlinks>
  <printOptions/>
  <pageMargins left="0.5905511811023623" right="0.1968503937007874" top="0.3937007874015748" bottom="0.3937007874015748" header="0.5118110236220472" footer="0.5118110236220472"/>
  <pageSetup horizontalDpi="300" verticalDpi="3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B2:AO69"/>
  <sheetViews>
    <sheetView showGridLines="0" zoomScalePageLayoutView="0" workbookViewId="0" topLeftCell="A1">
      <selection activeCell="I2" sqref="I2"/>
    </sheetView>
  </sheetViews>
  <sheetFormatPr defaultColWidth="12.421875" defaultRowHeight="12.75"/>
  <cols>
    <col min="1" max="1" width="2.7109375" style="1" customWidth="1"/>
    <col min="2" max="2" width="13.8515625" style="1" customWidth="1"/>
    <col min="3" max="5" width="2.7109375" style="1" customWidth="1"/>
    <col min="6" max="6" width="4.7109375" style="1" customWidth="1"/>
    <col min="7" max="7" width="5.7109375" style="1" customWidth="1"/>
    <col min="8" max="8" width="1.7109375" style="40" customWidth="1"/>
    <col min="9" max="9" width="5.7109375" style="49" customWidth="1"/>
    <col min="10" max="11" width="3.7109375" style="49" customWidth="1"/>
    <col min="12" max="12" width="0.85546875" style="3" customWidth="1"/>
    <col min="13" max="22" width="2.7109375" style="1" customWidth="1"/>
    <col min="23" max="23" width="0.85546875" style="40" customWidth="1"/>
    <col min="24" max="31" width="2.7109375" style="40" customWidth="1"/>
    <col min="32" max="33" width="2.7109375" style="1" customWidth="1"/>
    <col min="34" max="34" width="0.85546875" style="3" customWidth="1"/>
    <col min="35" max="35" width="5.28125" style="1" customWidth="1"/>
    <col min="36" max="36" width="2.00390625" style="1" customWidth="1"/>
    <col min="37" max="37" width="5.28125" style="52" customWidth="1"/>
    <col min="38" max="38" width="2.7109375" style="1" customWidth="1"/>
    <col min="39" max="40" width="12.421875" style="1" hidden="1" customWidth="1"/>
    <col min="41" max="16384" width="12.421875" style="1" customWidth="1"/>
  </cols>
  <sheetData>
    <row r="2" spans="6:40" ht="15">
      <c r="F2" s="101" t="s">
        <v>58</v>
      </c>
      <c r="G2"/>
      <c r="I2" s="238" t="s">
        <v>59</v>
      </c>
      <c r="J2" s="1"/>
      <c r="K2" s="1"/>
      <c r="AM2" s="1" t="s">
        <v>59</v>
      </c>
      <c r="AN2" s="1" t="s">
        <v>60</v>
      </c>
    </row>
    <row r="3" spans="6:40" ht="15">
      <c r="F3" s="101"/>
      <c r="G3"/>
      <c r="I3" s="1"/>
      <c r="J3" s="1"/>
      <c r="K3" s="1"/>
      <c r="AM3" t="str">
        <f>Eingabe!U22</f>
        <v>A</v>
      </c>
      <c r="AN3" t="str">
        <f>Eingabe!V22</f>
        <v>  (A)</v>
      </c>
    </row>
    <row r="4" spans="2:40" s="18" customFormat="1" ht="15.75">
      <c r="B4" s="1"/>
      <c r="H4" s="39"/>
      <c r="I4" s="48"/>
      <c r="J4" s="48"/>
      <c r="K4" s="48"/>
      <c r="L4" s="108"/>
      <c r="V4" s="39"/>
      <c r="W4" s="39"/>
      <c r="X4" s="48"/>
      <c r="Y4" s="39"/>
      <c r="Z4" s="39"/>
      <c r="AA4" s="39"/>
      <c r="AB4" s="39"/>
      <c r="AC4" s="39"/>
      <c r="AD4" s="39"/>
      <c r="AE4" s="19"/>
      <c r="AF4" s="285"/>
      <c r="AG4" s="278"/>
      <c r="AH4" s="278"/>
      <c r="AI4" s="278"/>
      <c r="AJ4" s="278"/>
      <c r="AK4" s="278"/>
      <c r="AM4" t="str">
        <f>Eingabe!U23</f>
        <v>B</v>
      </c>
      <c r="AN4" t="str">
        <f>Eingabe!V23</f>
        <v> (B)</v>
      </c>
    </row>
    <row r="5" spans="2:40" s="18" customFormat="1" ht="20.25">
      <c r="B5" s="225" t="s">
        <v>106</v>
      </c>
      <c r="F5" s="160" t="s">
        <v>72</v>
      </c>
      <c r="G5" s="1"/>
      <c r="H5" s="40"/>
      <c r="J5" s="48"/>
      <c r="K5" s="48"/>
      <c r="L5" s="108"/>
      <c r="M5" s="19" t="str">
        <f>CONCATENATE(Eingabe!C13,Eingabe!D13)</f>
        <v>? - Junioren</v>
      </c>
      <c r="V5" s="39"/>
      <c r="W5" s="39"/>
      <c r="X5" s="39"/>
      <c r="Y5" s="39"/>
      <c r="Z5" s="39"/>
      <c r="AA5" s="39"/>
      <c r="AB5" s="39"/>
      <c r="AC5" s="39"/>
      <c r="AD5" s="39"/>
      <c r="AE5" s="19"/>
      <c r="AF5" s="278"/>
      <c r="AG5" s="278"/>
      <c r="AH5" s="278"/>
      <c r="AI5" s="278"/>
      <c r="AJ5" s="278"/>
      <c r="AK5" s="278"/>
      <c r="AM5" t="str">
        <f>Eingabe!U24</f>
        <v>C</v>
      </c>
      <c r="AN5" t="str">
        <f>Eingabe!V24</f>
        <v> (C)</v>
      </c>
    </row>
    <row r="6" spans="2:40" s="18" customFormat="1" ht="15.75">
      <c r="B6" s="226"/>
      <c r="E6" s="263" t="str">
        <f>IF($I$2="TL","Mannschaftsliste?"," ")</f>
        <v>Mannschaftsliste?</v>
      </c>
      <c r="K6" s="74" t="s">
        <v>73</v>
      </c>
      <c r="L6" s="108"/>
      <c r="M6" s="311" t="str">
        <f>IF(VLOOKUP(Tunierplan!I2,Tunierplan!AM2:AN13,2,0)=" ()"," ",VLOOKUP(Tunierplan!I2,Tunierplan!AM2:AN13,2,0))</f>
        <v>Turnierleitung</v>
      </c>
      <c r="N6" s="312"/>
      <c r="O6" s="312"/>
      <c r="P6" s="312"/>
      <c r="Q6" s="312"/>
      <c r="R6" s="312"/>
      <c r="S6" s="312"/>
      <c r="T6" s="312"/>
      <c r="U6" s="312"/>
      <c r="V6" s="262"/>
      <c r="AB6" s="39"/>
      <c r="AC6" s="39"/>
      <c r="AD6" s="39"/>
      <c r="AE6" s="19"/>
      <c r="AF6" s="278"/>
      <c r="AG6" s="278"/>
      <c r="AH6" s="278"/>
      <c r="AI6" s="278"/>
      <c r="AJ6" s="278"/>
      <c r="AK6" s="278"/>
      <c r="AM6" t="str">
        <f>Eingabe!U25</f>
        <v>D</v>
      </c>
      <c r="AN6" t="str">
        <f>Eingabe!V25</f>
        <v> (D)</v>
      </c>
    </row>
    <row r="7" spans="2:40" ht="15" customHeight="1">
      <c r="B7" s="226"/>
      <c r="D7" s="261" t="str">
        <f>IF($I$2="TL","Anwesend?"," ")</f>
        <v>Anwesend?</v>
      </c>
      <c r="E7" s="262"/>
      <c r="J7" s="20"/>
      <c r="K7" s="74"/>
      <c r="L7" s="109"/>
      <c r="W7" s="38"/>
      <c r="AF7" s="278"/>
      <c r="AG7" s="278"/>
      <c r="AH7" s="278"/>
      <c r="AI7" s="278"/>
      <c r="AJ7" s="278"/>
      <c r="AK7" s="278"/>
      <c r="AM7" t="str">
        <f>Eingabe!U26</f>
        <v>E</v>
      </c>
      <c r="AN7" t="str">
        <f>Eingabe!V26</f>
        <v> (E)</v>
      </c>
    </row>
    <row r="8" spans="2:40" ht="15" customHeight="1">
      <c r="B8" s="226"/>
      <c r="D8" s="262"/>
      <c r="E8" s="262"/>
      <c r="H8" s="1"/>
      <c r="I8" s="1"/>
      <c r="J8" s="1"/>
      <c r="K8" s="1"/>
      <c r="L8" s="4"/>
      <c r="M8" s="67" t="str">
        <f>CONCATENATE(Eingabe!L16," ",Eingabe!M16," ",Eingabe!O16)</f>
        <v>Spielzeit: 15 Min.</v>
      </c>
      <c r="P8" s="49"/>
      <c r="Q8" s="49"/>
      <c r="R8" s="49"/>
      <c r="S8" s="49"/>
      <c r="T8" s="49"/>
      <c r="W8" s="1"/>
      <c r="X8" s="1"/>
      <c r="Y8" s="1"/>
      <c r="Z8" s="1"/>
      <c r="AA8" s="1"/>
      <c r="AB8" s="1"/>
      <c r="AF8" s="278"/>
      <c r="AG8" s="278"/>
      <c r="AH8" s="278"/>
      <c r="AI8" s="278"/>
      <c r="AJ8" s="278"/>
      <c r="AK8" s="278"/>
      <c r="AM8" s="10" t="str">
        <f>Eingabe!U27</f>
        <v>F</v>
      </c>
      <c r="AN8" s="10" t="str">
        <f>Eingabe!V27</f>
        <v>  (F)</v>
      </c>
    </row>
    <row r="9" spans="2:40" s="10" customFormat="1" ht="9.75" customHeight="1">
      <c r="B9" s="226"/>
      <c r="D9" s="262"/>
      <c r="E9" s="262"/>
      <c r="F9" s="277" t="s">
        <v>46</v>
      </c>
      <c r="G9" s="278"/>
      <c r="H9" s="278"/>
      <c r="I9" s="278"/>
      <c r="J9" s="278"/>
      <c r="K9" s="278"/>
      <c r="L9" s="90"/>
      <c r="M9" s="158" t="s">
        <v>23</v>
      </c>
      <c r="N9" s="100"/>
      <c r="O9" s="100"/>
      <c r="P9" s="100"/>
      <c r="Q9" s="100"/>
      <c r="R9" s="100"/>
      <c r="S9" s="100"/>
      <c r="T9" s="100"/>
      <c r="U9" s="100"/>
      <c r="V9" s="146"/>
      <c r="X9" s="159" t="s">
        <v>22</v>
      </c>
      <c r="Y9" s="92"/>
      <c r="Z9" s="92"/>
      <c r="AA9" s="92"/>
      <c r="AB9" s="92"/>
      <c r="AC9" s="92"/>
      <c r="AD9" s="92"/>
      <c r="AE9" s="92"/>
      <c r="AF9" s="92"/>
      <c r="AG9" s="147"/>
      <c r="AH9" s="90"/>
      <c r="AI9" s="317" t="s">
        <v>39</v>
      </c>
      <c r="AJ9" s="318"/>
      <c r="AK9" s="319"/>
      <c r="AL9" s="59"/>
      <c r="AM9" t="str">
        <f>Eingabe!U28</f>
        <v>G</v>
      </c>
      <c r="AN9" t="str">
        <f>Eingabe!V28</f>
        <v>  (G)</v>
      </c>
    </row>
    <row r="10" spans="2:40" s="10" customFormat="1" ht="9.75" customHeight="1">
      <c r="B10" s="227"/>
      <c r="D10" s="262"/>
      <c r="E10" s="262"/>
      <c r="F10" s="279"/>
      <c r="G10" s="280"/>
      <c r="H10" s="280"/>
      <c r="I10" s="280"/>
      <c r="J10" s="280"/>
      <c r="K10" s="280"/>
      <c r="L10" s="90"/>
      <c r="M10" s="305" t="s">
        <v>67</v>
      </c>
      <c r="N10" s="320"/>
      <c r="O10" s="305" t="s">
        <v>68</v>
      </c>
      <c r="P10" s="320"/>
      <c r="Q10" s="305" t="s">
        <v>69</v>
      </c>
      <c r="R10" s="306"/>
      <c r="S10" s="305" t="s">
        <v>70</v>
      </c>
      <c r="T10" s="306"/>
      <c r="U10" s="305" t="s">
        <v>71</v>
      </c>
      <c r="V10" s="306"/>
      <c r="X10" s="305" t="s">
        <v>67</v>
      </c>
      <c r="Y10" s="320"/>
      <c r="Z10" s="305" t="s">
        <v>68</v>
      </c>
      <c r="AA10" s="320"/>
      <c r="AB10" s="305" t="s">
        <v>69</v>
      </c>
      <c r="AC10" s="306"/>
      <c r="AD10" s="305" t="s">
        <v>70</v>
      </c>
      <c r="AE10" s="306"/>
      <c r="AF10" s="305" t="s">
        <v>71</v>
      </c>
      <c r="AG10" s="306"/>
      <c r="AH10" s="90"/>
      <c r="AI10" s="208" t="s">
        <v>23</v>
      </c>
      <c r="AJ10" s="209" t="s">
        <v>40</v>
      </c>
      <c r="AK10" s="210" t="s">
        <v>22</v>
      </c>
      <c r="AM10" t="str">
        <f>Eingabe!U29</f>
        <v>H</v>
      </c>
      <c r="AN10" t="str">
        <f>Eingabe!V29</f>
        <v>  (H)</v>
      </c>
    </row>
    <row r="11" spans="2:40" ht="15">
      <c r="B11" s="227"/>
      <c r="D11" s="165"/>
      <c r="E11" s="165"/>
      <c r="F11" s="301" t="str">
        <f>IF(Eingabe!V22&gt;0,Eingabe!V22," ")</f>
        <v>  (A)</v>
      </c>
      <c r="G11" s="302"/>
      <c r="H11" s="302"/>
      <c r="I11" s="302"/>
      <c r="J11" s="302"/>
      <c r="K11" s="302"/>
      <c r="M11" s="119"/>
      <c r="N11" s="120"/>
      <c r="O11" s="119"/>
      <c r="P11" s="120"/>
      <c r="Q11" s="119"/>
      <c r="R11" s="120"/>
      <c r="S11" s="119"/>
      <c r="T11" s="120"/>
      <c r="U11" s="114"/>
      <c r="V11" s="121"/>
      <c r="X11" s="119"/>
      <c r="Y11" s="120"/>
      <c r="Z11" s="119"/>
      <c r="AA11" s="120"/>
      <c r="AB11" s="119"/>
      <c r="AC11" s="120"/>
      <c r="AD11" s="119"/>
      <c r="AE11" s="120"/>
      <c r="AF11" s="114"/>
      <c r="AG11" s="121"/>
      <c r="AI11" s="57"/>
      <c r="AJ11" s="53" t="s">
        <v>40</v>
      </c>
      <c r="AK11" s="58"/>
      <c r="AL11" s="37"/>
      <c r="AM11" t="str">
        <f>Eingabe!U30</f>
        <v>I</v>
      </c>
      <c r="AN11" t="str">
        <f>Eingabe!V30</f>
        <v>  (I)</v>
      </c>
    </row>
    <row r="12" spans="2:40" ht="15">
      <c r="B12" s="226"/>
      <c r="D12" s="165"/>
      <c r="E12" s="165"/>
      <c r="F12" s="301" t="str">
        <f>IF(Eingabe!V23&gt;0,Eingabe!V23," ")</f>
        <v> (B)</v>
      </c>
      <c r="G12" s="302"/>
      <c r="H12" s="302"/>
      <c r="I12" s="302"/>
      <c r="J12" s="302"/>
      <c r="K12" s="302"/>
      <c r="M12" s="119"/>
      <c r="N12" s="120"/>
      <c r="O12" s="119"/>
      <c r="P12" s="120"/>
      <c r="Q12" s="119"/>
      <c r="R12" s="120"/>
      <c r="S12" s="114"/>
      <c r="T12" s="121"/>
      <c r="U12" s="119"/>
      <c r="V12" s="120"/>
      <c r="X12" s="119"/>
      <c r="Y12" s="120"/>
      <c r="Z12" s="119"/>
      <c r="AA12" s="120"/>
      <c r="AB12" s="119"/>
      <c r="AC12" s="120"/>
      <c r="AD12" s="114"/>
      <c r="AE12" s="121"/>
      <c r="AF12" s="119"/>
      <c r="AG12" s="120"/>
      <c r="AI12" s="57"/>
      <c r="AJ12" s="53" t="s">
        <v>40</v>
      </c>
      <c r="AK12" s="58"/>
      <c r="AL12" s="23"/>
      <c r="AM12" t="str">
        <f>Eingabe!U31</f>
        <v>K</v>
      </c>
      <c r="AN12" t="str">
        <f>Eingabe!V31</f>
        <v>  (K)</v>
      </c>
    </row>
    <row r="13" spans="2:40" ht="15">
      <c r="B13" s="226"/>
      <c r="D13" s="165"/>
      <c r="E13" s="165"/>
      <c r="F13" s="301" t="str">
        <f>IF(Eingabe!V24&gt;0,Eingabe!V24," ")</f>
        <v> (C)</v>
      </c>
      <c r="G13" s="302"/>
      <c r="H13" s="302"/>
      <c r="I13" s="302"/>
      <c r="J13" s="302"/>
      <c r="K13" s="302"/>
      <c r="M13" s="119"/>
      <c r="N13" s="120"/>
      <c r="O13" s="119"/>
      <c r="P13" s="120"/>
      <c r="Q13" s="114"/>
      <c r="R13" s="121"/>
      <c r="S13" s="119"/>
      <c r="T13" s="120"/>
      <c r="U13" s="119"/>
      <c r="V13" s="120"/>
      <c r="X13" s="119"/>
      <c r="Y13" s="120"/>
      <c r="Z13" s="119"/>
      <c r="AA13" s="120"/>
      <c r="AB13" s="114"/>
      <c r="AC13" s="121"/>
      <c r="AD13" s="119"/>
      <c r="AE13" s="120"/>
      <c r="AF13" s="119"/>
      <c r="AG13" s="120"/>
      <c r="AI13" s="57"/>
      <c r="AJ13" s="53" t="s">
        <v>40</v>
      </c>
      <c r="AK13" s="58"/>
      <c r="AL13" s="23"/>
      <c r="AM13" s="88" t="s">
        <v>61</v>
      </c>
      <c r="AN13" s="88" t="s">
        <v>64</v>
      </c>
    </row>
    <row r="14" spans="2:40" ht="15">
      <c r="B14" s="226"/>
      <c r="D14" s="165"/>
      <c r="E14" s="165"/>
      <c r="F14" s="301" t="str">
        <f>IF(Eingabe!V25&gt;0,Eingabe!V25," ")</f>
        <v> (D)</v>
      </c>
      <c r="G14" s="302"/>
      <c r="H14" s="302"/>
      <c r="I14" s="302"/>
      <c r="J14" s="302"/>
      <c r="K14" s="302"/>
      <c r="M14" s="119"/>
      <c r="N14" s="120"/>
      <c r="O14" s="114"/>
      <c r="P14" s="121"/>
      <c r="Q14" s="119"/>
      <c r="R14" s="120"/>
      <c r="S14" s="119"/>
      <c r="T14" s="120"/>
      <c r="U14" s="119"/>
      <c r="V14" s="120"/>
      <c r="X14" s="119"/>
      <c r="Y14" s="120"/>
      <c r="Z14" s="114"/>
      <c r="AA14" s="121"/>
      <c r="AB14" s="119"/>
      <c r="AC14" s="120"/>
      <c r="AD14" s="119"/>
      <c r="AE14" s="120"/>
      <c r="AF14" s="119"/>
      <c r="AG14" s="120"/>
      <c r="AI14" s="57"/>
      <c r="AJ14" s="53" t="s">
        <v>40</v>
      </c>
      <c r="AK14" s="58"/>
      <c r="AL14" s="23"/>
      <c r="AM14" s="41"/>
      <c r="AN14" s="23"/>
    </row>
    <row r="15" spans="2:39" ht="15">
      <c r="B15" s="226"/>
      <c r="D15" s="165"/>
      <c r="E15" s="165"/>
      <c r="F15" s="301" t="str">
        <f>IF(Eingabe!V26&gt;0,Eingabe!V26," ")</f>
        <v> (E)</v>
      </c>
      <c r="G15" s="302"/>
      <c r="H15" s="302"/>
      <c r="I15" s="302"/>
      <c r="J15" s="302"/>
      <c r="K15" s="302"/>
      <c r="M15" s="114"/>
      <c r="N15" s="121"/>
      <c r="O15" s="119"/>
      <c r="P15" s="120"/>
      <c r="Q15" s="119"/>
      <c r="R15" s="120"/>
      <c r="S15" s="119"/>
      <c r="T15" s="120"/>
      <c r="U15" s="119"/>
      <c r="V15" s="120"/>
      <c r="X15" s="114"/>
      <c r="Y15" s="121"/>
      <c r="Z15" s="119"/>
      <c r="AA15" s="120"/>
      <c r="AB15" s="119"/>
      <c r="AC15" s="120"/>
      <c r="AD15" s="119"/>
      <c r="AE15" s="120"/>
      <c r="AF15" s="119"/>
      <c r="AG15" s="120"/>
      <c r="AI15" s="57"/>
      <c r="AJ15" s="53" t="s">
        <v>40</v>
      </c>
      <c r="AK15" s="58"/>
      <c r="AL15" s="23"/>
      <c r="AM15" s="40"/>
    </row>
    <row r="16" spans="2:40" ht="12.75" customHeight="1" thickBot="1">
      <c r="B16" s="228"/>
      <c r="M16" s="40"/>
      <c r="N16" s="40"/>
      <c r="O16" s="40"/>
      <c r="P16" s="40"/>
      <c r="Q16" s="40"/>
      <c r="R16" s="40"/>
      <c r="S16" s="40"/>
      <c r="T16" s="40"/>
      <c r="U16" s="40"/>
      <c r="V16" s="40"/>
      <c r="X16" s="1"/>
      <c r="Y16" s="1"/>
      <c r="Z16" s="1"/>
      <c r="AA16" s="1"/>
      <c r="AB16" s="1"/>
      <c r="AC16" s="1"/>
      <c r="AD16" s="1"/>
      <c r="AE16" s="1"/>
      <c r="AI16" s="40"/>
      <c r="AJ16" s="52"/>
      <c r="AK16" s="1"/>
      <c r="AL16" s="23"/>
      <c r="AM16" s="60"/>
      <c r="AN16" s="59"/>
    </row>
    <row r="17" spans="8:40" ht="12.75" customHeight="1">
      <c r="H17" s="1"/>
      <c r="I17" s="1"/>
      <c r="J17" s="1"/>
      <c r="K17" s="1"/>
      <c r="M17" s="67" t="str">
        <f>CONCATENATE(Eingabe!L16," ",Eingabe!M16," ",Eingabe!O16)</f>
        <v>Spielzeit: 15 Min.</v>
      </c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K17" s="1"/>
      <c r="AM17" s="43"/>
      <c r="AN17" s="42"/>
    </row>
    <row r="18" spans="2:41" s="10" customFormat="1" ht="9.75" customHeight="1">
      <c r="B18" s="1"/>
      <c r="F18" s="286" t="s">
        <v>47</v>
      </c>
      <c r="G18" s="278"/>
      <c r="H18" s="278"/>
      <c r="I18" s="278"/>
      <c r="J18" s="278"/>
      <c r="K18" s="278"/>
      <c r="L18" s="90"/>
      <c r="M18" s="157" t="s">
        <v>23</v>
      </c>
      <c r="N18" s="63"/>
      <c r="O18" s="63"/>
      <c r="P18" s="63"/>
      <c r="Q18" s="63"/>
      <c r="R18" s="63"/>
      <c r="S18" s="63"/>
      <c r="T18" s="63"/>
      <c r="U18" s="63"/>
      <c r="V18" s="64"/>
      <c r="X18" s="156" t="s">
        <v>22</v>
      </c>
      <c r="Y18" s="63"/>
      <c r="Z18" s="62"/>
      <c r="AA18" s="62"/>
      <c r="AB18" s="62"/>
      <c r="AC18" s="62"/>
      <c r="AD18" s="62"/>
      <c r="AE18" s="62"/>
      <c r="AF18" s="62"/>
      <c r="AG18" s="62"/>
      <c r="AH18" s="90"/>
      <c r="AI18" s="313" t="s">
        <v>39</v>
      </c>
      <c r="AJ18" s="314"/>
      <c r="AK18" s="314"/>
      <c r="AL18" s="59"/>
      <c r="AM18" s="206"/>
      <c r="AN18" s="207"/>
      <c r="AO18" s="59"/>
    </row>
    <row r="19" spans="6:41" s="10" customFormat="1" ht="9.75" customHeight="1">
      <c r="F19" s="287"/>
      <c r="G19" s="280"/>
      <c r="H19" s="280"/>
      <c r="I19" s="280"/>
      <c r="J19" s="280"/>
      <c r="K19" s="280"/>
      <c r="L19" s="90"/>
      <c r="M19" s="303" t="s">
        <v>67</v>
      </c>
      <c r="N19" s="304"/>
      <c r="O19" s="303" t="s">
        <v>68</v>
      </c>
      <c r="P19" s="304"/>
      <c r="Q19" s="303" t="s">
        <v>69</v>
      </c>
      <c r="R19" s="304"/>
      <c r="S19" s="303" t="s">
        <v>70</v>
      </c>
      <c r="T19" s="304"/>
      <c r="U19" s="303" t="s">
        <v>71</v>
      </c>
      <c r="V19" s="304"/>
      <c r="X19" s="303" t="s">
        <v>67</v>
      </c>
      <c r="Y19" s="304"/>
      <c r="Z19" s="303" t="s">
        <v>68</v>
      </c>
      <c r="AA19" s="304"/>
      <c r="AB19" s="303" t="s">
        <v>69</v>
      </c>
      <c r="AC19" s="304"/>
      <c r="AD19" s="303" t="s">
        <v>70</v>
      </c>
      <c r="AE19" s="304"/>
      <c r="AF19" s="303" t="s">
        <v>71</v>
      </c>
      <c r="AG19" s="304"/>
      <c r="AH19" s="90"/>
      <c r="AI19" s="203" t="s">
        <v>23</v>
      </c>
      <c r="AJ19" s="204" t="s">
        <v>40</v>
      </c>
      <c r="AK19" s="205" t="s">
        <v>22</v>
      </c>
      <c r="AL19" s="66"/>
      <c r="AM19" s="41"/>
      <c r="AN19" s="23"/>
      <c r="AO19" s="59"/>
    </row>
    <row r="20" spans="2:41" ht="15">
      <c r="B20" s="10"/>
      <c r="D20" s="165"/>
      <c r="E20" s="165"/>
      <c r="F20" s="301" t="str">
        <f>IF(Eingabe!V27&gt;0,Eingabe!V27," ")</f>
        <v>  (F)</v>
      </c>
      <c r="G20" s="302"/>
      <c r="H20" s="302"/>
      <c r="I20" s="302"/>
      <c r="J20" s="302"/>
      <c r="K20" s="302"/>
      <c r="M20" s="119"/>
      <c r="N20" s="120"/>
      <c r="O20" s="119"/>
      <c r="P20" s="120"/>
      <c r="Q20" s="119"/>
      <c r="R20" s="120"/>
      <c r="S20" s="119"/>
      <c r="T20" s="120"/>
      <c r="U20" s="114"/>
      <c r="V20" s="121"/>
      <c r="X20" s="119"/>
      <c r="Y20" s="120"/>
      <c r="Z20" s="119"/>
      <c r="AA20" s="120"/>
      <c r="AB20" s="119"/>
      <c r="AC20" s="120"/>
      <c r="AD20" s="119"/>
      <c r="AE20" s="120"/>
      <c r="AF20" s="114"/>
      <c r="AG20" s="121"/>
      <c r="AI20" s="57"/>
      <c r="AJ20" s="53" t="s">
        <v>40</v>
      </c>
      <c r="AK20" s="58"/>
      <c r="AL20" s="37"/>
      <c r="AM20" s="41"/>
      <c r="AN20" s="23"/>
      <c r="AO20" s="37"/>
    </row>
    <row r="21" spans="4:41" ht="15">
      <c r="D21" s="165"/>
      <c r="E21" s="165"/>
      <c r="F21" s="301" t="str">
        <f>IF(Eingabe!V28&gt;0,Eingabe!V28," ")</f>
        <v>  (G)</v>
      </c>
      <c r="G21" s="302"/>
      <c r="H21" s="302"/>
      <c r="I21" s="302"/>
      <c r="J21" s="302"/>
      <c r="K21" s="302"/>
      <c r="M21" s="119"/>
      <c r="N21" s="120"/>
      <c r="O21" s="119"/>
      <c r="P21" s="120"/>
      <c r="Q21" s="119"/>
      <c r="R21" s="120"/>
      <c r="S21" s="114"/>
      <c r="T21" s="121"/>
      <c r="U21" s="119"/>
      <c r="V21" s="120"/>
      <c r="X21" s="119"/>
      <c r="Y21" s="120"/>
      <c r="Z21" s="119"/>
      <c r="AA21" s="120"/>
      <c r="AB21" s="119"/>
      <c r="AC21" s="120"/>
      <c r="AD21" s="114"/>
      <c r="AE21" s="121"/>
      <c r="AF21" s="119"/>
      <c r="AG21" s="120"/>
      <c r="AI21" s="57"/>
      <c r="AJ21" s="53" t="s">
        <v>40</v>
      </c>
      <c r="AK21" s="58"/>
      <c r="AL21" s="23"/>
      <c r="AM21" s="41"/>
      <c r="AN21" s="23"/>
      <c r="AO21" s="23"/>
    </row>
    <row r="22" spans="4:41" ht="15">
      <c r="D22" s="165"/>
      <c r="E22" s="165"/>
      <c r="F22" s="301" t="str">
        <f>IF(Eingabe!V29&gt;0,Eingabe!V29," ")</f>
        <v>  (H)</v>
      </c>
      <c r="G22" s="302"/>
      <c r="H22" s="302"/>
      <c r="I22" s="302"/>
      <c r="J22" s="302"/>
      <c r="K22" s="302"/>
      <c r="M22" s="119"/>
      <c r="N22" s="120"/>
      <c r="O22" s="119"/>
      <c r="P22" s="120"/>
      <c r="Q22" s="114"/>
      <c r="R22" s="121"/>
      <c r="S22" s="119"/>
      <c r="T22" s="120"/>
      <c r="U22" s="119"/>
      <c r="V22" s="120"/>
      <c r="X22" s="119"/>
      <c r="Y22" s="120"/>
      <c r="Z22" s="119"/>
      <c r="AA22" s="120"/>
      <c r="AB22" s="114"/>
      <c r="AC22" s="121"/>
      <c r="AD22" s="119"/>
      <c r="AE22" s="120"/>
      <c r="AF22" s="119"/>
      <c r="AG22" s="120"/>
      <c r="AI22" s="57"/>
      <c r="AJ22" s="53" t="s">
        <v>40</v>
      </c>
      <c r="AK22" s="58"/>
      <c r="AL22" s="23"/>
      <c r="AM22" s="41"/>
      <c r="AN22" s="23"/>
      <c r="AO22" s="23"/>
    </row>
    <row r="23" spans="4:41" ht="15">
      <c r="D23" s="165"/>
      <c r="E23" s="165"/>
      <c r="F23" s="301" t="str">
        <f>IF(Eingabe!V30&gt;0,Eingabe!V30," ")</f>
        <v>  (I)</v>
      </c>
      <c r="G23" s="302"/>
      <c r="H23" s="302"/>
      <c r="I23" s="302"/>
      <c r="J23" s="302"/>
      <c r="K23" s="302"/>
      <c r="M23" s="119"/>
      <c r="N23" s="120"/>
      <c r="O23" s="114"/>
      <c r="P23" s="121"/>
      <c r="Q23" s="119"/>
      <c r="R23" s="120"/>
      <c r="S23" s="119"/>
      <c r="T23" s="120"/>
      <c r="U23" s="119"/>
      <c r="V23" s="120"/>
      <c r="X23" s="119"/>
      <c r="Y23" s="120"/>
      <c r="Z23" s="114"/>
      <c r="AA23" s="121"/>
      <c r="AB23" s="119"/>
      <c r="AC23" s="120"/>
      <c r="AD23" s="119"/>
      <c r="AE23" s="120"/>
      <c r="AF23" s="119"/>
      <c r="AG23" s="120"/>
      <c r="AI23" s="57"/>
      <c r="AJ23" s="53" t="s">
        <v>40</v>
      </c>
      <c r="AK23" s="58"/>
      <c r="AL23" s="23"/>
      <c r="AM23" s="41"/>
      <c r="AN23" s="23"/>
      <c r="AO23" s="23"/>
    </row>
    <row r="24" spans="4:41" ht="15">
      <c r="D24" s="165"/>
      <c r="E24" s="165"/>
      <c r="F24" s="301" t="str">
        <f>IF(Eingabe!V31&gt;0,Eingabe!V31," ")</f>
        <v>  (K)</v>
      </c>
      <c r="G24" s="302"/>
      <c r="H24" s="302"/>
      <c r="I24" s="302"/>
      <c r="J24" s="302"/>
      <c r="K24" s="302"/>
      <c r="M24" s="114"/>
      <c r="N24" s="121"/>
      <c r="O24" s="119"/>
      <c r="P24" s="120"/>
      <c r="Q24" s="119"/>
      <c r="R24" s="120"/>
      <c r="S24" s="119"/>
      <c r="T24" s="120"/>
      <c r="U24" s="119"/>
      <c r="V24" s="120"/>
      <c r="X24" s="114"/>
      <c r="Y24" s="121"/>
      <c r="Z24" s="119"/>
      <c r="AA24" s="120"/>
      <c r="AB24" s="119"/>
      <c r="AC24" s="120"/>
      <c r="AD24" s="119"/>
      <c r="AE24" s="120"/>
      <c r="AF24" s="119"/>
      <c r="AG24" s="120"/>
      <c r="AI24" s="57"/>
      <c r="AJ24" s="53" t="s">
        <v>40</v>
      </c>
      <c r="AK24" s="58"/>
      <c r="AL24" s="23"/>
      <c r="AO24" s="23"/>
    </row>
    <row r="25" spans="12:38" ht="12.75" customHeight="1">
      <c r="L25" s="4"/>
      <c r="M25" s="49"/>
      <c r="N25" s="49"/>
      <c r="O25" s="49"/>
      <c r="P25" s="49"/>
      <c r="Q25" s="49"/>
      <c r="R25" s="49"/>
      <c r="S25" s="49"/>
      <c r="T25" s="49"/>
      <c r="W25" s="1"/>
      <c r="X25" s="1"/>
      <c r="Y25" s="1"/>
      <c r="Z25" s="1"/>
      <c r="AA25" s="1"/>
      <c r="AB25" s="1"/>
      <c r="AF25" s="40"/>
      <c r="AG25" s="40"/>
      <c r="AH25" s="4"/>
      <c r="AI25" s="40"/>
      <c r="AJ25" s="52"/>
      <c r="AK25" s="1"/>
      <c r="AL25" s="23"/>
    </row>
    <row r="26" spans="2:40" s="10" customFormat="1" ht="15">
      <c r="B26" s="1"/>
      <c r="F26" s="68" t="s">
        <v>6</v>
      </c>
      <c r="G26" s="71" t="s">
        <v>31</v>
      </c>
      <c r="H26" s="71"/>
      <c r="I26" s="71"/>
      <c r="J26" s="71" t="s">
        <v>62</v>
      </c>
      <c r="K26" s="71" t="s">
        <v>63</v>
      </c>
      <c r="L26" s="111"/>
      <c r="M26" s="105"/>
      <c r="N26" s="105"/>
      <c r="O26" s="105"/>
      <c r="P26" s="105"/>
      <c r="Q26" s="105"/>
      <c r="R26" s="105"/>
      <c r="S26" s="105"/>
      <c r="T26" s="105"/>
      <c r="U26" s="105"/>
      <c r="V26" s="105"/>
      <c r="W26" s="105" t="s">
        <v>65</v>
      </c>
      <c r="X26" s="105"/>
      <c r="Y26" s="105"/>
      <c r="Z26" s="105"/>
      <c r="AA26" s="105"/>
      <c r="AB26" s="105"/>
      <c r="AC26" s="105"/>
      <c r="AD26" s="105"/>
      <c r="AE26" s="105"/>
      <c r="AF26" s="105"/>
      <c r="AG26" s="105"/>
      <c r="AH26" s="111"/>
      <c r="AI26" s="315" t="s">
        <v>9</v>
      </c>
      <c r="AJ26" s="316"/>
      <c r="AK26" s="316"/>
      <c r="AM26" s="1"/>
      <c r="AN26" s="1"/>
    </row>
    <row r="27" spans="2:37" ht="15.75">
      <c r="B27" s="10"/>
      <c r="F27" s="115">
        <v>1</v>
      </c>
      <c r="G27" s="47">
        <f>Eingabe!M15</f>
        <v>0.4166666666666667</v>
      </c>
      <c r="H27" s="54" t="s">
        <v>7</v>
      </c>
      <c r="I27" s="50">
        <f>G27+Eingabe!M16*0.000694444</f>
        <v>0.4270833266666667</v>
      </c>
      <c r="J27" s="102">
        <f>Eingabe!$S$16</f>
        <v>1</v>
      </c>
      <c r="K27" s="103">
        <f>Eingabe!$C$21</f>
        <v>1</v>
      </c>
      <c r="L27" s="112"/>
      <c r="M27" s="291" t="str">
        <f>F11</f>
        <v>  (A)</v>
      </c>
      <c r="N27" s="289"/>
      <c r="O27" s="289"/>
      <c r="P27" s="289"/>
      <c r="Q27" s="289"/>
      <c r="R27" s="289"/>
      <c r="S27" s="289"/>
      <c r="T27" s="289"/>
      <c r="U27" s="289"/>
      <c r="V27" s="289"/>
      <c r="W27" s="54" t="s">
        <v>7</v>
      </c>
      <c r="X27" s="288" t="str">
        <f>F12</f>
        <v> (B)</v>
      </c>
      <c r="Y27" s="289"/>
      <c r="Z27" s="289"/>
      <c r="AA27" s="289"/>
      <c r="AB27" s="289"/>
      <c r="AC27" s="289"/>
      <c r="AD27" s="289"/>
      <c r="AE27" s="289"/>
      <c r="AF27" s="289"/>
      <c r="AG27" s="290"/>
      <c r="AH27" s="112"/>
      <c r="AI27" s="56"/>
      <c r="AJ27" s="54" t="s">
        <v>8</v>
      </c>
      <c r="AK27" s="55"/>
    </row>
    <row r="28" spans="6:37" ht="15">
      <c r="F28" s="112"/>
      <c r="G28" s="116"/>
      <c r="H28" s="112"/>
      <c r="I28" s="117"/>
      <c r="J28" s="102">
        <f>Eingabe!$S$17</f>
        <v>2</v>
      </c>
      <c r="K28" s="103">
        <f>Eingabe!$C$21</f>
        <v>1</v>
      </c>
      <c r="L28" s="112"/>
      <c r="M28" s="291" t="str">
        <f>F13</f>
        <v> (C)</v>
      </c>
      <c r="N28" s="289"/>
      <c r="O28" s="289"/>
      <c r="P28" s="289"/>
      <c r="Q28" s="289"/>
      <c r="R28" s="289"/>
      <c r="S28" s="289"/>
      <c r="T28" s="289"/>
      <c r="U28" s="289"/>
      <c r="V28" s="289"/>
      <c r="W28" s="54" t="s">
        <v>7</v>
      </c>
      <c r="X28" s="288" t="str">
        <f>F14</f>
        <v> (D)</v>
      </c>
      <c r="Y28" s="289"/>
      <c r="Z28" s="289"/>
      <c r="AA28" s="289"/>
      <c r="AB28" s="289"/>
      <c r="AC28" s="289"/>
      <c r="AD28" s="289"/>
      <c r="AE28" s="289"/>
      <c r="AF28" s="289"/>
      <c r="AG28" s="290"/>
      <c r="AH28" s="112"/>
      <c r="AI28" s="56"/>
      <c r="AJ28" s="54" t="s">
        <v>8</v>
      </c>
      <c r="AK28" s="55"/>
    </row>
    <row r="29" spans="6:37" ht="15">
      <c r="F29" s="112"/>
      <c r="G29" s="116"/>
      <c r="H29" s="112"/>
      <c r="I29" s="117"/>
      <c r="J29" s="102">
        <f>Eingabe!$S$18</f>
        <v>3</v>
      </c>
      <c r="K29" s="104">
        <f>Eingabe!$L$21</f>
        <v>2</v>
      </c>
      <c r="L29" s="112"/>
      <c r="M29" s="291" t="str">
        <f>Tunierplan!F20</f>
        <v>  (F)</v>
      </c>
      <c r="N29" s="289"/>
      <c r="O29" s="289"/>
      <c r="P29" s="289"/>
      <c r="Q29" s="289"/>
      <c r="R29" s="289"/>
      <c r="S29" s="289"/>
      <c r="T29" s="289"/>
      <c r="U29" s="289"/>
      <c r="V29" s="289"/>
      <c r="W29" s="54" t="s">
        <v>7</v>
      </c>
      <c r="X29" s="288" t="str">
        <f>Tunierplan!F21</f>
        <v>  (G)</v>
      </c>
      <c r="Y29" s="289"/>
      <c r="Z29" s="289"/>
      <c r="AA29" s="289"/>
      <c r="AB29" s="289"/>
      <c r="AC29" s="289"/>
      <c r="AD29" s="289"/>
      <c r="AE29" s="289"/>
      <c r="AF29" s="289"/>
      <c r="AG29" s="290"/>
      <c r="AH29" s="112"/>
      <c r="AI29" s="56"/>
      <c r="AJ29" s="54" t="s">
        <v>8</v>
      </c>
      <c r="AK29" s="55"/>
    </row>
    <row r="30" spans="6:37" ht="15.75" thickBot="1">
      <c r="F30" s="112"/>
      <c r="G30" s="116"/>
      <c r="H30" s="112"/>
      <c r="I30" s="117"/>
      <c r="J30" s="124">
        <f>Eingabe!$S$19</f>
        <v>4</v>
      </c>
      <c r="K30" s="125">
        <f>Eingabe!$L$21</f>
        <v>2</v>
      </c>
      <c r="L30" s="112"/>
      <c r="M30" s="307" t="str">
        <f>Tunierplan!F22</f>
        <v>  (H)</v>
      </c>
      <c r="N30" s="308"/>
      <c r="O30" s="308"/>
      <c r="P30" s="308"/>
      <c r="Q30" s="308"/>
      <c r="R30" s="308"/>
      <c r="S30" s="308"/>
      <c r="T30" s="308"/>
      <c r="U30" s="308"/>
      <c r="V30" s="308"/>
      <c r="W30" s="126" t="s">
        <v>7</v>
      </c>
      <c r="X30" s="309" t="str">
        <f>Tunierplan!F23</f>
        <v>  (I)</v>
      </c>
      <c r="Y30" s="308"/>
      <c r="Z30" s="308"/>
      <c r="AA30" s="308"/>
      <c r="AB30" s="308"/>
      <c r="AC30" s="308"/>
      <c r="AD30" s="308"/>
      <c r="AE30" s="308"/>
      <c r="AF30" s="308"/>
      <c r="AG30" s="310"/>
      <c r="AH30" s="112"/>
      <c r="AI30" s="127"/>
      <c r="AJ30" s="126" t="s">
        <v>8</v>
      </c>
      <c r="AK30" s="128"/>
    </row>
    <row r="31" spans="6:37" ht="16.5" thickTop="1">
      <c r="F31" s="129">
        <v>2</v>
      </c>
      <c r="G31" s="130">
        <f>I27+Eingabe!M17*0.000694444</f>
        <v>0.43055554666666673</v>
      </c>
      <c r="H31" s="131" t="s">
        <v>7</v>
      </c>
      <c r="I31" s="132">
        <f>G31+Eingabe!M16*0.000694444</f>
        <v>0.44097220666666676</v>
      </c>
      <c r="J31" s="133">
        <f>Eingabe!$S$16</f>
        <v>1</v>
      </c>
      <c r="K31" s="134">
        <f>Eingabe!$C$21</f>
        <v>1</v>
      </c>
      <c r="L31" s="135"/>
      <c r="M31" s="292" t="str">
        <f>F13</f>
        <v> (C)</v>
      </c>
      <c r="N31" s="293"/>
      <c r="O31" s="293"/>
      <c r="P31" s="293"/>
      <c r="Q31" s="293"/>
      <c r="R31" s="293"/>
      <c r="S31" s="293"/>
      <c r="T31" s="293"/>
      <c r="U31" s="293"/>
      <c r="V31" s="293"/>
      <c r="W31" s="131" t="s">
        <v>7</v>
      </c>
      <c r="X31" s="297" t="str">
        <f>F11</f>
        <v>  (A)</v>
      </c>
      <c r="Y31" s="293"/>
      <c r="Z31" s="293"/>
      <c r="AA31" s="293"/>
      <c r="AB31" s="293"/>
      <c r="AC31" s="293"/>
      <c r="AD31" s="293"/>
      <c r="AE31" s="293"/>
      <c r="AF31" s="293"/>
      <c r="AG31" s="298"/>
      <c r="AH31" s="135"/>
      <c r="AI31" s="136"/>
      <c r="AJ31" s="131" t="s">
        <v>8</v>
      </c>
      <c r="AK31" s="137"/>
    </row>
    <row r="32" spans="6:37" ht="15">
      <c r="F32" s="112"/>
      <c r="G32" s="116"/>
      <c r="H32" s="112"/>
      <c r="I32" s="117"/>
      <c r="J32" s="102">
        <f>Eingabe!$S$17</f>
        <v>2</v>
      </c>
      <c r="K32" s="122">
        <f>Eingabe!$C$21</f>
        <v>1</v>
      </c>
      <c r="L32" s="112"/>
      <c r="M32" s="291" t="str">
        <f>F12</f>
        <v> (B)</v>
      </c>
      <c r="N32" s="289"/>
      <c r="O32" s="289"/>
      <c r="P32" s="289"/>
      <c r="Q32" s="289"/>
      <c r="R32" s="289"/>
      <c r="S32" s="289"/>
      <c r="T32" s="289"/>
      <c r="U32" s="289"/>
      <c r="V32" s="289"/>
      <c r="W32" s="54" t="s">
        <v>7</v>
      </c>
      <c r="X32" s="288" t="str">
        <f>F15</f>
        <v> (E)</v>
      </c>
      <c r="Y32" s="289"/>
      <c r="Z32" s="289"/>
      <c r="AA32" s="289"/>
      <c r="AB32" s="289"/>
      <c r="AC32" s="289"/>
      <c r="AD32" s="289"/>
      <c r="AE32" s="289"/>
      <c r="AF32" s="289"/>
      <c r="AG32" s="290"/>
      <c r="AH32" s="112"/>
      <c r="AI32" s="56"/>
      <c r="AJ32" s="54" t="s">
        <v>8</v>
      </c>
      <c r="AK32" s="55"/>
    </row>
    <row r="33" spans="6:37" ht="15">
      <c r="F33" s="112"/>
      <c r="G33" s="116"/>
      <c r="H33" s="112"/>
      <c r="I33" s="117"/>
      <c r="J33" s="102">
        <f>Eingabe!$S$18</f>
        <v>3</v>
      </c>
      <c r="K33" s="123">
        <f>Eingabe!$L$21</f>
        <v>2</v>
      </c>
      <c r="L33" s="112"/>
      <c r="M33" s="291" t="str">
        <f>Tunierplan!F22</f>
        <v>  (H)</v>
      </c>
      <c r="N33" s="289"/>
      <c r="O33" s="289"/>
      <c r="P33" s="289"/>
      <c r="Q33" s="289"/>
      <c r="R33" s="289"/>
      <c r="S33" s="289"/>
      <c r="T33" s="289"/>
      <c r="U33" s="289"/>
      <c r="V33" s="289"/>
      <c r="W33" s="54" t="s">
        <v>7</v>
      </c>
      <c r="X33" s="288" t="str">
        <f>Tunierplan!F20</f>
        <v>  (F)</v>
      </c>
      <c r="Y33" s="289"/>
      <c r="Z33" s="289"/>
      <c r="AA33" s="289"/>
      <c r="AB33" s="289"/>
      <c r="AC33" s="289"/>
      <c r="AD33" s="289"/>
      <c r="AE33" s="289"/>
      <c r="AF33" s="289"/>
      <c r="AG33" s="290"/>
      <c r="AH33" s="112"/>
      <c r="AI33" s="56"/>
      <c r="AJ33" s="54" t="s">
        <v>8</v>
      </c>
      <c r="AK33" s="55"/>
    </row>
    <row r="34" spans="6:37" ht="15.75" thickBot="1">
      <c r="F34" s="138"/>
      <c r="G34" s="139"/>
      <c r="H34" s="138"/>
      <c r="I34" s="140"/>
      <c r="J34" s="141">
        <f>Eingabe!$S$19</f>
        <v>4</v>
      </c>
      <c r="K34" s="142">
        <f>Eingabe!$L$21</f>
        <v>2</v>
      </c>
      <c r="L34" s="138"/>
      <c r="M34" s="299" t="str">
        <f>Tunierplan!F21</f>
        <v>  (G)</v>
      </c>
      <c r="N34" s="295"/>
      <c r="O34" s="295"/>
      <c r="P34" s="295"/>
      <c r="Q34" s="295"/>
      <c r="R34" s="295"/>
      <c r="S34" s="295"/>
      <c r="T34" s="295"/>
      <c r="U34" s="295"/>
      <c r="V34" s="295"/>
      <c r="W34" s="143" t="s">
        <v>7</v>
      </c>
      <c r="X34" s="294" t="str">
        <f>Tunierplan!F24</f>
        <v>  (K)</v>
      </c>
      <c r="Y34" s="295"/>
      <c r="Z34" s="295"/>
      <c r="AA34" s="295"/>
      <c r="AB34" s="295"/>
      <c r="AC34" s="295"/>
      <c r="AD34" s="295"/>
      <c r="AE34" s="295"/>
      <c r="AF34" s="295"/>
      <c r="AG34" s="296"/>
      <c r="AH34" s="138"/>
      <c r="AI34" s="144"/>
      <c r="AJ34" s="143" t="s">
        <v>8</v>
      </c>
      <c r="AK34" s="145"/>
    </row>
    <row r="35" spans="6:37" ht="16.5" thickTop="1">
      <c r="F35" s="129">
        <v>3</v>
      </c>
      <c r="G35" s="130">
        <f>I31+Eingabe!M18*0.000694444</f>
        <v>0.44791664666666675</v>
      </c>
      <c r="H35" s="131" t="s">
        <v>7</v>
      </c>
      <c r="I35" s="132">
        <f>G35+Eingabe!M16*0.000694444</f>
        <v>0.4583333066666668</v>
      </c>
      <c r="J35" s="133">
        <f>Eingabe!$S$16</f>
        <v>1</v>
      </c>
      <c r="K35" s="134">
        <f>Eingabe!$C$21</f>
        <v>1</v>
      </c>
      <c r="L35" s="135"/>
      <c r="M35" s="292" t="str">
        <f>F14</f>
        <v> (D)</v>
      </c>
      <c r="N35" s="293"/>
      <c r="O35" s="293"/>
      <c r="P35" s="293"/>
      <c r="Q35" s="293"/>
      <c r="R35" s="293"/>
      <c r="S35" s="293"/>
      <c r="T35" s="293"/>
      <c r="U35" s="293"/>
      <c r="V35" s="293"/>
      <c r="W35" s="131" t="s">
        <v>7</v>
      </c>
      <c r="X35" s="297" t="str">
        <f>F12</f>
        <v> (B)</v>
      </c>
      <c r="Y35" s="293"/>
      <c r="Z35" s="293"/>
      <c r="AA35" s="293"/>
      <c r="AB35" s="293"/>
      <c r="AC35" s="293"/>
      <c r="AD35" s="293"/>
      <c r="AE35" s="293"/>
      <c r="AF35" s="293"/>
      <c r="AG35" s="298"/>
      <c r="AH35" s="135"/>
      <c r="AI35" s="136"/>
      <c r="AJ35" s="131" t="s">
        <v>8</v>
      </c>
      <c r="AK35" s="137"/>
    </row>
    <row r="36" spans="6:37" ht="15">
      <c r="F36" s="112"/>
      <c r="G36" s="116"/>
      <c r="H36" s="112"/>
      <c r="I36" s="117"/>
      <c r="J36" s="102">
        <f>Eingabe!$S$17</f>
        <v>2</v>
      </c>
      <c r="K36" s="122">
        <f>Eingabe!$C$21</f>
        <v>1</v>
      </c>
      <c r="L36" s="112"/>
      <c r="M36" s="291" t="str">
        <f>F11</f>
        <v>  (A)</v>
      </c>
      <c r="N36" s="289"/>
      <c r="O36" s="289"/>
      <c r="P36" s="289"/>
      <c r="Q36" s="289"/>
      <c r="R36" s="289"/>
      <c r="S36" s="289"/>
      <c r="T36" s="289"/>
      <c r="U36" s="289"/>
      <c r="V36" s="289"/>
      <c r="W36" s="54" t="s">
        <v>7</v>
      </c>
      <c r="X36" s="288" t="str">
        <f>F15</f>
        <v> (E)</v>
      </c>
      <c r="Y36" s="289"/>
      <c r="Z36" s="289"/>
      <c r="AA36" s="289"/>
      <c r="AB36" s="289"/>
      <c r="AC36" s="289"/>
      <c r="AD36" s="289"/>
      <c r="AE36" s="289"/>
      <c r="AF36" s="289"/>
      <c r="AG36" s="290"/>
      <c r="AH36" s="112"/>
      <c r="AI36" s="56"/>
      <c r="AJ36" s="54" t="s">
        <v>8</v>
      </c>
      <c r="AK36" s="55"/>
    </row>
    <row r="37" spans="6:37" ht="15">
      <c r="F37" s="112"/>
      <c r="G37" s="116"/>
      <c r="H37" s="112"/>
      <c r="I37" s="117"/>
      <c r="J37" s="102">
        <f>Eingabe!$S$18</f>
        <v>3</v>
      </c>
      <c r="K37" s="123">
        <f>Eingabe!$L$21</f>
        <v>2</v>
      </c>
      <c r="L37" s="112"/>
      <c r="M37" s="291" t="str">
        <f>Tunierplan!F23</f>
        <v>  (I)</v>
      </c>
      <c r="N37" s="289"/>
      <c r="O37" s="289"/>
      <c r="P37" s="289"/>
      <c r="Q37" s="289"/>
      <c r="R37" s="289"/>
      <c r="S37" s="289"/>
      <c r="T37" s="289"/>
      <c r="U37" s="289"/>
      <c r="V37" s="289"/>
      <c r="W37" s="54" t="s">
        <v>7</v>
      </c>
      <c r="X37" s="288" t="str">
        <f>Tunierplan!F21</f>
        <v>  (G)</v>
      </c>
      <c r="Y37" s="289"/>
      <c r="Z37" s="289"/>
      <c r="AA37" s="289"/>
      <c r="AB37" s="289"/>
      <c r="AC37" s="289"/>
      <c r="AD37" s="289"/>
      <c r="AE37" s="289"/>
      <c r="AF37" s="289"/>
      <c r="AG37" s="290"/>
      <c r="AH37" s="112"/>
      <c r="AI37" s="56"/>
      <c r="AJ37" s="54" t="s">
        <v>8</v>
      </c>
      <c r="AK37" s="55"/>
    </row>
    <row r="38" spans="6:37" ht="15.75" thickBot="1">
      <c r="F38" s="138"/>
      <c r="G38" s="139"/>
      <c r="H38" s="138"/>
      <c r="I38" s="140"/>
      <c r="J38" s="141">
        <f>Eingabe!$S$19</f>
        <v>4</v>
      </c>
      <c r="K38" s="142">
        <f>Eingabe!$L$21</f>
        <v>2</v>
      </c>
      <c r="L38" s="138"/>
      <c r="M38" s="299" t="str">
        <f>Tunierplan!F20</f>
        <v>  (F)</v>
      </c>
      <c r="N38" s="295"/>
      <c r="O38" s="295"/>
      <c r="P38" s="295"/>
      <c r="Q38" s="295"/>
      <c r="R38" s="295"/>
      <c r="S38" s="295"/>
      <c r="T38" s="295"/>
      <c r="U38" s="295"/>
      <c r="V38" s="295"/>
      <c r="W38" s="143" t="s">
        <v>7</v>
      </c>
      <c r="X38" s="294" t="str">
        <f>Tunierplan!F24</f>
        <v>  (K)</v>
      </c>
      <c r="Y38" s="295"/>
      <c r="Z38" s="295"/>
      <c r="AA38" s="295"/>
      <c r="AB38" s="295"/>
      <c r="AC38" s="295"/>
      <c r="AD38" s="295"/>
      <c r="AE38" s="295"/>
      <c r="AF38" s="295"/>
      <c r="AG38" s="296"/>
      <c r="AH38" s="138"/>
      <c r="AI38" s="144"/>
      <c r="AJ38" s="143" t="s">
        <v>8</v>
      </c>
      <c r="AK38" s="145"/>
    </row>
    <row r="39" spans="6:37" ht="16.5" thickTop="1">
      <c r="F39" s="129">
        <v>4</v>
      </c>
      <c r="G39" s="130">
        <f>I35+Eingabe!M17*0.000694444</f>
        <v>0.4618055266666668</v>
      </c>
      <c r="H39" s="131" t="s">
        <v>7</v>
      </c>
      <c r="I39" s="132">
        <f>G39+Eingabe!M16*0.000694444</f>
        <v>0.4722221866666668</v>
      </c>
      <c r="J39" s="133">
        <f>Eingabe!$S$16</f>
        <v>1</v>
      </c>
      <c r="K39" s="134">
        <f>Eingabe!$C$21</f>
        <v>1</v>
      </c>
      <c r="L39" s="135"/>
      <c r="M39" s="292" t="str">
        <f>F15</f>
        <v> (E)</v>
      </c>
      <c r="N39" s="293"/>
      <c r="O39" s="293"/>
      <c r="P39" s="293"/>
      <c r="Q39" s="293"/>
      <c r="R39" s="293"/>
      <c r="S39" s="293"/>
      <c r="T39" s="293"/>
      <c r="U39" s="293"/>
      <c r="V39" s="293"/>
      <c r="W39" s="131" t="s">
        <v>7</v>
      </c>
      <c r="X39" s="297" t="str">
        <f>F13</f>
        <v> (C)</v>
      </c>
      <c r="Y39" s="293"/>
      <c r="Z39" s="293"/>
      <c r="AA39" s="293"/>
      <c r="AB39" s="293"/>
      <c r="AC39" s="293"/>
      <c r="AD39" s="293"/>
      <c r="AE39" s="293"/>
      <c r="AF39" s="293"/>
      <c r="AG39" s="298"/>
      <c r="AH39" s="135"/>
      <c r="AI39" s="136"/>
      <c r="AJ39" s="131" t="s">
        <v>8</v>
      </c>
      <c r="AK39" s="137"/>
    </row>
    <row r="40" spans="6:37" ht="15">
      <c r="F40" s="112"/>
      <c r="G40" s="116"/>
      <c r="H40" s="112"/>
      <c r="I40" s="117"/>
      <c r="J40" s="102">
        <f>Eingabe!$S$17</f>
        <v>2</v>
      </c>
      <c r="K40" s="122">
        <f>Eingabe!$C$21</f>
        <v>1</v>
      </c>
      <c r="L40" s="112"/>
      <c r="M40" s="291" t="str">
        <f>F14</f>
        <v> (D)</v>
      </c>
      <c r="N40" s="289"/>
      <c r="O40" s="289"/>
      <c r="P40" s="289"/>
      <c r="Q40" s="289"/>
      <c r="R40" s="289"/>
      <c r="S40" s="289"/>
      <c r="T40" s="289"/>
      <c r="U40" s="289"/>
      <c r="V40" s="289"/>
      <c r="W40" s="54" t="s">
        <v>7</v>
      </c>
      <c r="X40" s="288" t="str">
        <f>F11</f>
        <v>  (A)</v>
      </c>
      <c r="Y40" s="289"/>
      <c r="Z40" s="289"/>
      <c r="AA40" s="289"/>
      <c r="AB40" s="289"/>
      <c r="AC40" s="289"/>
      <c r="AD40" s="289"/>
      <c r="AE40" s="289"/>
      <c r="AF40" s="289"/>
      <c r="AG40" s="290"/>
      <c r="AH40" s="112"/>
      <c r="AI40" s="56"/>
      <c r="AJ40" s="54" t="s">
        <v>8</v>
      </c>
      <c r="AK40" s="55"/>
    </row>
    <row r="41" spans="6:37" ht="15">
      <c r="F41" s="112"/>
      <c r="G41" s="116"/>
      <c r="H41" s="112"/>
      <c r="I41" s="117"/>
      <c r="J41" s="102">
        <f>Eingabe!$S$18</f>
        <v>3</v>
      </c>
      <c r="K41" s="123">
        <f>Eingabe!$L$21</f>
        <v>2</v>
      </c>
      <c r="L41" s="112"/>
      <c r="M41" s="291" t="str">
        <f>Tunierplan!F24</f>
        <v>  (K)</v>
      </c>
      <c r="N41" s="289"/>
      <c r="O41" s="289"/>
      <c r="P41" s="289"/>
      <c r="Q41" s="289"/>
      <c r="R41" s="289"/>
      <c r="S41" s="289"/>
      <c r="T41" s="289"/>
      <c r="U41" s="289"/>
      <c r="V41" s="289"/>
      <c r="W41" s="54" t="s">
        <v>7</v>
      </c>
      <c r="X41" s="288" t="str">
        <f>Tunierplan!F22</f>
        <v>  (H)</v>
      </c>
      <c r="Y41" s="289"/>
      <c r="Z41" s="289"/>
      <c r="AA41" s="289"/>
      <c r="AB41" s="289"/>
      <c r="AC41" s="289"/>
      <c r="AD41" s="289"/>
      <c r="AE41" s="289"/>
      <c r="AF41" s="289"/>
      <c r="AG41" s="290"/>
      <c r="AH41" s="112"/>
      <c r="AI41" s="56"/>
      <c r="AJ41" s="54" t="s">
        <v>8</v>
      </c>
      <c r="AK41" s="55"/>
    </row>
    <row r="42" spans="6:37" ht="15.75" thickBot="1">
      <c r="F42" s="138"/>
      <c r="G42" s="139"/>
      <c r="H42" s="138"/>
      <c r="I42" s="140"/>
      <c r="J42" s="141">
        <f>Eingabe!$S$19</f>
        <v>4</v>
      </c>
      <c r="K42" s="142">
        <f>Eingabe!$L$21</f>
        <v>2</v>
      </c>
      <c r="L42" s="138"/>
      <c r="M42" s="299" t="str">
        <f>Tunierplan!F23</f>
        <v>  (I)</v>
      </c>
      <c r="N42" s="295"/>
      <c r="O42" s="295"/>
      <c r="P42" s="295"/>
      <c r="Q42" s="295"/>
      <c r="R42" s="295"/>
      <c r="S42" s="295"/>
      <c r="T42" s="295"/>
      <c r="U42" s="295"/>
      <c r="V42" s="295"/>
      <c r="W42" s="143" t="s">
        <v>7</v>
      </c>
      <c r="X42" s="294" t="str">
        <f>Tunierplan!F20</f>
        <v>  (F)</v>
      </c>
      <c r="Y42" s="295"/>
      <c r="Z42" s="295"/>
      <c r="AA42" s="295"/>
      <c r="AB42" s="295"/>
      <c r="AC42" s="295"/>
      <c r="AD42" s="295"/>
      <c r="AE42" s="295"/>
      <c r="AF42" s="295"/>
      <c r="AG42" s="296"/>
      <c r="AH42" s="138"/>
      <c r="AI42" s="144"/>
      <c r="AJ42" s="143" t="s">
        <v>8</v>
      </c>
      <c r="AK42" s="145"/>
    </row>
    <row r="43" spans="6:37" ht="16.5" thickTop="1">
      <c r="F43" s="129">
        <v>5</v>
      </c>
      <c r="G43" s="130">
        <f>I39+Eingabe!M18*0.000694444</f>
        <v>0.4791666266666668</v>
      </c>
      <c r="H43" s="131" t="s">
        <v>7</v>
      </c>
      <c r="I43" s="132">
        <f>G43+Eingabe!M16*0.000694444</f>
        <v>0.48958328666666684</v>
      </c>
      <c r="J43" s="133">
        <f>Eingabe!$S$16</f>
        <v>1</v>
      </c>
      <c r="K43" s="134">
        <f>Eingabe!$C$21</f>
        <v>1</v>
      </c>
      <c r="L43" s="135"/>
      <c r="M43" s="292" t="str">
        <f>F15</f>
        <v> (E)</v>
      </c>
      <c r="N43" s="293"/>
      <c r="O43" s="293"/>
      <c r="P43" s="293"/>
      <c r="Q43" s="293"/>
      <c r="R43" s="293"/>
      <c r="S43" s="293"/>
      <c r="T43" s="293"/>
      <c r="U43" s="293"/>
      <c r="V43" s="293"/>
      <c r="W43" s="131" t="s">
        <v>7</v>
      </c>
      <c r="X43" s="297" t="str">
        <f>F14</f>
        <v> (D)</v>
      </c>
      <c r="Y43" s="293"/>
      <c r="Z43" s="293"/>
      <c r="AA43" s="293"/>
      <c r="AB43" s="293"/>
      <c r="AC43" s="293"/>
      <c r="AD43" s="293"/>
      <c r="AE43" s="293"/>
      <c r="AF43" s="293"/>
      <c r="AG43" s="298"/>
      <c r="AH43" s="135"/>
      <c r="AI43" s="136"/>
      <c r="AJ43" s="131" t="s">
        <v>8</v>
      </c>
      <c r="AK43" s="137"/>
    </row>
    <row r="44" spans="6:37" ht="15">
      <c r="F44" s="112"/>
      <c r="G44" s="116"/>
      <c r="H44" s="112"/>
      <c r="I44" s="117"/>
      <c r="J44" s="102">
        <f>Eingabe!$S$17</f>
        <v>2</v>
      </c>
      <c r="K44" s="122">
        <f>Eingabe!$C$21</f>
        <v>1</v>
      </c>
      <c r="L44" s="112"/>
      <c r="M44" s="291" t="str">
        <f>F12</f>
        <v> (B)</v>
      </c>
      <c r="N44" s="289"/>
      <c r="O44" s="289"/>
      <c r="P44" s="289"/>
      <c r="Q44" s="289"/>
      <c r="R44" s="289"/>
      <c r="S44" s="289"/>
      <c r="T44" s="289"/>
      <c r="U44" s="289"/>
      <c r="V44" s="289"/>
      <c r="W44" s="54" t="s">
        <v>7</v>
      </c>
      <c r="X44" s="288" t="str">
        <f>F13</f>
        <v> (C)</v>
      </c>
      <c r="Y44" s="289"/>
      <c r="Z44" s="289"/>
      <c r="AA44" s="289"/>
      <c r="AB44" s="289"/>
      <c r="AC44" s="289"/>
      <c r="AD44" s="289"/>
      <c r="AE44" s="289"/>
      <c r="AF44" s="289"/>
      <c r="AG44" s="290"/>
      <c r="AH44" s="112"/>
      <c r="AI44" s="56"/>
      <c r="AJ44" s="54" t="s">
        <v>8</v>
      </c>
      <c r="AK44" s="55"/>
    </row>
    <row r="45" spans="6:37" ht="15">
      <c r="F45" s="112"/>
      <c r="G45" s="116"/>
      <c r="H45" s="112"/>
      <c r="I45" s="117"/>
      <c r="J45" s="102">
        <f>Eingabe!$S$18</f>
        <v>3</v>
      </c>
      <c r="K45" s="123">
        <f>Eingabe!$L$21</f>
        <v>2</v>
      </c>
      <c r="L45" s="112"/>
      <c r="M45" s="291" t="str">
        <f>Tunierplan!F24</f>
        <v>  (K)</v>
      </c>
      <c r="N45" s="289"/>
      <c r="O45" s="289"/>
      <c r="P45" s="289"/>
      <c r="Q45" s="289"/>
      <c r="R45" s="289"/>
      <c r="S45" s="289"/>
      <c r="T45" s="289"/>
      <c r="U45" s="289"/>
      <c r="V45" s="289"/>
      <c r="W45" s="54" t="s">
        <v>7</v>
      </c>
      <c r="X45" s="288" t="str">
        <f>Tunierplan!F23</f>
        <v>  (I)</v>
      </c>
      <c r="Y45" s="289"/>
      <c r="Z45" s="289"/>
      <c r="AA45" s="289"/>
      <c r="AB45" s="289"/>
      <c r="AC45" s="289"/>
      <c r="AD45" s="289"/>
      <c r="AE45" s="289"/>
      <c r="AF45" s="289"/>
      <c r="AG45" s="290"/>
      <c r="AH45" s="112"/>
      <c r="AI45" s="56"/>
      <c r="AJ45" s="54" t="s">
        <v>8</v>
      </c>
      <c r="AK45" s="55"/>
    </row>
    <row r="46" spans="6:37" ht="15.75" thickBot="1">
      <c r="F46" s="138"/>
      <c r="G46" s="139"/>
      <c r="H46" s="138"/>
      <c r="I46" s="140"/>
      <c r="J46" s="141">
        <f>Eingabe!$S$19</f>
        <v>4</v>
      </c>
      <c r="K46" s="142">
        <f>Eingabe!$L$21</f>
        <v>2</v>
      </c>
      <c r="L46" s="138"/>
      <c r="M46" s="299" t="str">
        <f>Tunierplan!F21</f>
        <v>  (G)</v>
      </c>
      <c r="N46" s="295"/>
      <c r="O46" s="295"/>
      <c r="P46" s="295"/>
      <c r="Q46" s="295"/>
      <c r="R46" s="295"/>
      <c r="S46" s="295"/>
      <c r="T46" s="295"/>
      <c r="U46" s="295"/>
      <c r="V46" s="295"/>
      <c r="W46" s="143" t="s">
        <v>7</v>
      </c>
      <c r="X46" s="294" t="str">
        <f>Tunierplan!F22</f>
        <v>  (H)</v>
      </c>
      <c r="Y46" s="295"/>
      <c r="Z46" s="295"/>
      <c r="AA46" s="295"/>
      <c r="AB46" s="295"/>
      <c r="AC46" s="295"/>
      <c r="AD46" s="295"/>
      <c r="AE46" s="295"/>
      <c r="AF46" s="295"/>
      <c r="AG46" s="296"/>
      <c r="AH46" s="138"/>
      <c r="AI46" s="144"/>
      <c r="AJ46" s="143" t="s">
        <v>8</v>
      </c>
      <c r="AK46" s="145"/>
    </row>
    <row r="47" spans="33:37" ht="12.75" customHeight="1" thickTop="1">
      <c r="AG47" s="52"/>
      <c r="AK47" s="1"/>
    </row>
    <row r="48" spans="6:37" ht="12.75" customHeight="1">
      <c r="F48" s="211" t="s">
        <v>10</v>
      </c>
      <c r="J48" s="276" t="s">
        <v>11</v>
      </c>
      <c r="K48" s="262"/>
      <c r="L48" s="113"/>
      <c r="M48" s="202">
        <f>Eingabe!$C$21</f>
        <v>1</v>
      </c>
      <c r="N48" s="300" t="str">
        <f>F15</f>
        <v> (E)</v>
      </c>
      <c r="O48" s="276"/>
      <c r="P48" s="276"/>
      <c r="Q48" s="276"/>
      <c r="R48" s="276"/>
      <c r="S48" s="276"/>
      <c r="T48" s="276"/>
      <c r="U48" s="276"/>
      <c r="V48" s="276"/>
      <c r="W48" s="99"/>
      <c r="X48" s="201">
        <f>Eingabe!$L$21</f>
        <v>2</v>
      </c>
      <c r="Y48" s="300" t="str">
        <f>Tunierplan!F24</f>
        <v>  (K)</v>
      </c>
      <c r="Z48" s="276"/>
      <c r="AA48" s="276"/>
      <c r="AB48" s="276"/>
      <c r="AC48" s="276"/>
      <c r="AD48" s="276"/>
      <c r="AE48" s="276"/>
      <c r="AF48" s="276"/>
      <c r="AG48" s="276"/>
      <c r="AH48" s="113"/>
      <c r="AK48" s="1"/>
    </row>
    <row r="49" spans="10:37" ht="12.75" customHeight="1">
      <c r="J49" s="276" t="s">
        <v>12</v>
      </c>
      <c r="K49" s="262"/>
      <c r="L49" s="113"/>
      <c r="M49" s="202">
        <f>Eingabe!$C$21</f>
        <v>1</v>
      </c>
      <c r="N49" s="300" t="str">
        <f>F14</f>
        <v> (D)</v>
      </c>
      <c r="O49" s="276"/>
      <c r="P49" s="276"/>
      <c r="Q49" s="276"/>
      <c r="R49" s="276"/>
      <c r="S49" s="276"/>
      <c r="T49" s="276"/>
      <c r="U49" s="276"/>
      <c r="V49" s="276"/>
      <c r="W49" s="99"/>
      <c r="X49" s="201">
        <f>Eingabe!$L$21</f>
        <v>2</v>
      </c>
      <c r="Y49" s="300" t="str">
        <f>Tunierplan!F23</f>
        <v>  (I)</v>
      </c>
      <c r="Z49" s="276"/>
      <c r="AA49" s="276"/>
      <c r="AB49" s="276"/>
      <c r="AC49" s="276"/>
      <c r="AD49" s="276"/>
      <c r="AE49" s="276"/>
      <c r="AF49" s="276"/>
      <c r="AG49" s="276"/>
      <c r="AH49" s="113"/>
      <c r="AK49" s="1"/>
    </row>
    <row r="50" spans="10:37" ht="12.75" customHeight="1">
      <c r="J50" s="276" t="s">
        <v>13</v>
      </c>
      <c r="K50" s="262"/>
      <c r="L50" s="113"/>
      <c r="M50" s="202">
        <f>Eingabe!$C$21</f>
        <v>1</v>
      </c>
      <c r="N50" s="300" t="str">
        <f>F13</f>
        <v> (C)</v>
      </c>
      <c r="O50" s="276"/>
      <c r="P50" s="276"/>
      <c r="Q50" s="276"/>
      <c r="R50" s="276"/>
      <c r="S50" s="276"/>
      <c r="T50" s="276"/>
      <c r="U50" s="276"/>
      <c r="V50" s="276"/>
      <c r="W50" s="99"/>
      <c r="X50" s="201">
        <f>Eingabe!$L$21</f>
        <v>2</v>
      </c>
      <c r="Y50" s="300" t="str">
        <f>Tunierplan!F22</f>
        <v>  (H)</v>
      </c>
      <c r="Z50" s="276"/>
      <c r="AA50" s="276"/>
      <c r="AB50" s="276"/>
      <c r="AC50" s="276"/>
      <c r="AD50" s="276"/>
      <c r="AE50" s="276"/>
      <c r="AF50" s="276"/>
      <c r="AG50" s="276"/>
      <c r="AH50" s="113"/>
      <c r="AK50" s="1"/>
    </row>
    <row r="51" spans="10:37" ht="12.75" customHeight="1">
      <c r="J51" s="276" t="s">
        <v>14</v>
      </c>
      <c r="K51" s="262"/>
      <c r="L51" s="113"/>
      <c r="M51" s="202">
        <f>Eingabe!$C$21</f>
        <v>1</v>
      </c>
      <c r="N51" s="300" t="str">
        <f>F12</f>
        <v> (B)</v>
      </c>
      <c r="O51" s="276"/>
      <c r="P51" s="276"/>
      <c r="Q51" s="276"/>
      <c r="R51" s="276"/>
      <c r="S51" s="276"/>
      <c r="T51" s="276"/>
      <c r="U51" s="276"/>
      <c r="V51" s="276"/>
      <c r="W51" s="99"/>
      <c r="X51" s="201">
        <f>Eingabe!$L$21</f>
        <v>2</v>
      </c>
      <c r="Y51" s="300" t="str">
        <f>Tunierplan!F21</f>
        <v>  (G)</v>
      </c>
      <c r="Z51" s="276"/>
      <c r="AA51" s="276"/>
      <c r="AB51" s="276"/>
      <c r="AC51" s="276"/>
      <c r="AD51" s="276"/>
      <c r="AE51" s="276"/>
      <c r="AF51" s="276"/>
      <c r="AG51" s="276"/>
      <c r="AH51" s="113"/>
      <c r="AK51" s="1"/>
    </row>
    <row r="52" spans="10:37" ht="12.75" customHeight="1">
      <c r="J52" s="276" t="s">
        <v>15</v>
      </c>
      <c r="K52" s="262"/>
      <c r="L52" s="113"/>
      <c r="M52" s="202">
        <f>Eingabe!$C$21</f>
        <v>1</v>
      </c>
      <c r="N52" s="300" t="str">
        <f>F11</f>
        <v>  (A)</v>
      </c>
      <c r="O52" s="276"/>
      <c r="P52" s="276"/>
      <c r="Q52" s="276"/>
      <c r="R52" s="276"/>
      <c r="S52" s="276"/>
      <c r="T52" s="276"/>
      <c r="U52" s="276"/>
      <c r="V52" s="276"/>
      <c r="W52" s="99"/>
      <c r="X52" s="201">
        <f>Eingabe!$L$21</f>
        <v>2</v>
      </c>
      <c r="Y52" s="300" t="str">
        <f>Tunierplan!F20</f>
        <v>  (F)</v>
      </c>
      <c r="Z52" s="276"/>
      <c r="AA52" s="276"/>
      <c r="AB52" s="276"/>
      <c r="AC52" s="276"/>
      <c r="AD52" s="276"/>
      <c r="AE52" s="276"/>
      <c r="AF52" s="276"/>
      <c r="AG52" s="276"/>
      <c r="AH52" s="113"/>
      <c r="AK52" s="1"/>
    </row>
    <row r="53" spans="33:37" ht="12.75" customHeight="1">
      <c r="AG53" s="52"/>
      <c r="AK53" s="1"/>
    </row>
    <row r="54" spans="10:37" ht="7.5" customHeight="1" thickBot="1">
      <c r="J54" s="212"/>
      <c r="K54" s="213"/>
      <c r="L54" s="214"/>
      <c r="M54" s="215"/>
      <c r="N54" s="215"/>
      <c r="O54" s="215"/>
      <c r="P54" s="215"/>
      <c r="Q54" s="215"/>
      <c r="R54" s="215"/>
      <c r="S54" s="215"/>
      <c r="T54" s="215"/>
      <c r="U54" s="215"/>
      <c r="V54" s="215"/>
      <c r="W54" s="216"/>
      <c r="AG54" s="52"/>
      <c r="AK54" s="1"/>
    </row>
    <row r="55" spans="6:37" ht="12.75" customHeight="1">
      <c r="F55" s="281" t="s">
        <v>103</v>
      </c>
      <c r="G55" s="282"/>
      <c r="H55" s="282"/>
      <c r="J55" s="283" t="s">
        <v>60</v>
      </c>
      <c r="K55" s="217"/>
      <c r="M55" s="4"/>
      <c r="N55" s="264">
        <f>Eingabe!S16</f>
        <v>1</v>
      </c>
      <c r="O55" s="270"/>
      <c r="P55" s="271"/>
      <c r="Q55" s="218"/>
      <c r="R55" s="218"/>
      <c r="S55" s="264">
        <f>Eingabe!S17</f>
        <v>2</v>
      </c>
      <c r="T55" s="265"/>
      <c r="U55" s="266"/>
      <c r="V55" s="4"/>
      <c r="W55" s="219"/>
      <c r="X55" s="200"/>
      <c r="Y55" s="200"/>
      <c r="Z55" s="200"/>
      <c r="AG55" s="40"/>
      <c r="AK55" s="1"/>
    </row>
    <row r="56" spans="10:37" ht="12.75" customHeight="1" thickBot="1">
      <c r="J56" s="284"/>
      <c r="K56" s="217"/>
      <c r="M56" s="4"/>
      <c r="N56" s="272"/>
      <c r="O56" s="273"/>
      <c r="P56" s="274"/>
      <c r="Q56" s="4"/>
      <c r="R56" s="4"/>
      <c r="S56" s="267"/>
      <c r="T56" s="268"/>
      <c r="U56" s="269"/>
      <c r="V56" s="4"/>
      <c r="W56" s="220"/>
      <c r="AG56" s="40"/>
      <c r="AK56" s="1"/>
    </row>
    <row r="57" spans="10:37" ht="6" customHeight="1" thickBot="1">
      <c r="J57" s="284"/>
      <c r="K57" s="217"/>
      <c r="M57" s="4"/>
      <c r="N57" s="196"/>
      <c r="O57" s="196"/>
      <c r="P57" s="4"/>
      <c r="Q57" s="4"/>
      <c r="R57" s="4"/>
      <c r="S57" s="4"/>
      <c r="T57" s="4"/>
      <c r="U57" s="4"/>
      <c r="V57" s="4"/>
      <c r="W57" s="220"/>
      <c r="AG57" s="40"/>
      <c r="AK57" s="1"/>
    </row>
    <row r="58" spans="10:37" ht="12.75" customHeight="1">
      <c r="J58" s="284"/>
      <c r="K58" s="217"/>
      <c r="M58" s="197"/>
      <c r="N58" s="264">
        <f>Eingabe!S18</f>
        <v>3</v>
      </c>
      <c r="O58" s="270"/>
      <c r="P58" s="271"/>
      <c r="Q58" s="199"/>
      <c r="R58" s="197"/>
      <c r="S58" s="264">
        <f>Eingabe!S19</f>
        <v>4</v>
      </c>
      <c r="T58" s="270"/>
      <c r="U58" s="271"/>
      <c r="V58" s="4"/>
      <c r="W58" s="198"/>
      <c r="X58" s="197"/>
      <c r="AG58" s="40"/>
      <c r="AK58" s="1"/>
    </row>
    <row r="59" spans="10:37" ht="12.75" customHeight="1" thickBot="1">
      <c r="J59" s="284"/>
      <c r="K59" s="217"/>
      <c r="M59" s="4"/>
      <c r="N59" s="272"/>
      <c r="O59" s="273"/>
      <c r="P59" s="274"/>
      <c r="Q59" s="4"/>
      <c r="R59" s="4"/>
      <c r="S59" s="275"/>
      <c r="T59" s="273"/>
      <c r="U59" s="274"/>
      <c r="V59" s="4"/>
      <c r="W59" s="220"/>
      <c r="AG59" s="40"/>
      <c r="AJ59" s="52"/>
      <c r="AK59" s="1"/>
    </row>
    <row r="60" spans="10:38" ht="7.5" customHeight="1">
      <c r="J60" s="221"/>
      <c r="K60" s="222"/>
      <c r="L60" s="223"/>
      <c r="M60" s="223"/>
      <c r="N60" s="223"/>
      <c r="O60" s="223"/>
      <c r="P60" s="223"/>
      <c r="Q60" s="223"/>
      <c r="R60" s="223"/>
      <c r="S60" s="223"/>
      <c r="T60" s="223"/>
      <c r="U60" s="223"/>
      <c r="V60" s="223"/>
      <c r="W60" s="224"/>
      <c r="AF60" s="40"/>
      <c r="AG60" s="40"/>
      <c r="AH60" s="40"/>
      <c r="AI60" s="40"/>
      <c r="AJ60" s="40"/>
      <c r="AK60" s="40"/>
      <c r="AL60" s="40"/>
    </row>
    <row r="61" spans="10:38" ht="7.5" customHeight="1"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AF61" s="40"/>
      <c r="AG61" s="40"/>
      <c r="AH61" s="40"/>
      <c r="AI61" s="40"/>
      <c r="AJ61" s="40"/>
      <c r="AK61" s="40"/>
      <c r="AL61" s="40"/>
    </row>
    <row r="63" spans="13:38" ht="12.75" customHeight="1">
      <c r="M63" s="40"/>
      <c r="N63" s="40"/>
      <c r="O63" s="40"/>
      <c r="P63" s="40"/>
      <c r="Q63" s="40"/>
      <c r="R63" s="40"/>
      <c r="S63" s="40"/>
      <c r="T63" s="40"/>
      <c r="U63" s="40"/>
      <c r="V63" s="40"/>
      <c r="AF63" s="40"/>
      <c r="AG63" s="40"/>
      <c r="AH63" s="40"/>
      <c r="AI63" s="40"/>
      <c r="AJ63" s="40"/>
      <c r="AK63" s="40"/>
      <c r="AL63" s="40"/>
    </row>
    <row r="64" spans="13:38" ht="15">
      <c r="M64" s="40"/>
      <c r="N64" s="40"/>
      <c r="O64" s="40"/>
      <c r="P64" s="40"/>
      <c r="Q64" s="40"/>
      <c r="R64" s="40"/>
      <c r="V64" s="40"/>
      <c r="AF64" s="40"/>
      <c r="AG64" s="40"/>
      <c r="AH64" s="40"/>
      <c r="AI64" s="40"/>
      <c r="AJ64" s="40"/>
      <c r="AK64" s="40"/>
      <c r="AL64" s="40"/>
    </row>
    <row r="65" spans="13:38" ht="15">
      <c r="M65" s="40"/>
      <c r="N65" s="40"/>
      <c r="O65" s="40"/>
      <c r="P65" s="40"/>
      <c r="Q65" s="40"/>
      <c r="R65" s="40"/>
      <c r="V65" s="40"/>
      <c r="AF65" s="40"/>
      <c r="AG65" s="40"/>
      <c r="AH65" s="40"/>
      <c r="AI65" s="40"/>
      <c r="AJ65" s="40"/>
      <c r="AK65" s="40"/>
      <c r="AL65" s="40"/>
    </row>
    <row r="66" spans="13:38" ht="15">
      <c r="M66" s="40"/>
      <c r="N66" s="40"/>
      <c r="O66" s="40"/>
      <c r="P66" s="40"/>
      <c r="Q66" s="40"/>
      <c r="R66" s="40"/>
      <c r="S66" s="40"/>
      <c r="T66" s="40"/>
      <c r="U66" s="40"/>
      <c r="V66" s="40"/>
      <c r="AF66" s="40"/>
      <c r="AG66" s="40"/>
      <c r="AH66" s="40"/>
      <c r="AI66" s="40"/>
      <c r="AJ66" s="40"/>
      <c r="AK66" s="40"/>
      <c r="AL66" s="40"/>
    </row>
    <row r="67" spans="13:38" ht="15">
      <c r="M67" s="40"/>
      <c r="N67" s="40"/>
      <c r="O67" s="40"/>
      <c r="P67" s="40"/>
      <c r="Q67" s="40"/>
      <c r="R67" s="40"/>
      <c r="V67" s="40"/>
      <c r="AF67" s="40"/>
      <c r="AG67" s="40"/>
      <c r="AH67" s="40"/>
      <c r="AI67" s="40"/>
      <c r="AJ67" s="40"/>
      <c r="AK67" s="40"/>
      <c r="AL67" s="40"/>
    </row>
    <row r="69" spans="19:21" ht="15">
      <c r="S69" s="40"/>
      <c r="T69" s="40"/>
      <c r="U69" s="40"/>
    </row>
  </sheetData>
  <sheetProtection/>
  <mergeCells count="100">
    <mergeCell ref="M6:V6"/>
    <mergeCell ref="AI18:AK18"/>
    <mergeCell ref="AI26:AK26"/>
    <mergeCell ref="AI9:AK9"/>
    <mergeCell ref="X10:Y10"/>
    <mergeCell ref="Z10:AA10"/>
    <mergeCell ref="AB10:AC10"/>
    <mergeCell ref="AD10:AE10"/>
    <mergeCell ref="M10:N10"/>
    <mergeCell ref="O10:P10"/>
    <mergeCell ref="M40:V40"/>
    <mergeCell ref="M30:V30"/>
    <mergeCell ref="M37:V37"/>
    <mergeCell ref="M41:V41"/>
    <mergeCell ref="M45:V45"/>
    <mergeCell ref="X29:AG29"/>
    <mergeCell ref="M42:V42"/>
    <mergeCell ref="X35:AG35"/>
    <mergeCell ref="X36:AG36"/>
    <mergeCell ref="X30:AG30"/>
    <mergeCell ref="X31:AG31"/>
    <mergeCell ref="X32:AG32"/>
    <mergeCell ref="X39:AG39"/>
    <mergeCell ref="X33:AG33"/>
    <mergeCell ref="Q10:R10"/>
    <mergeCell ref="S10:T10"/>
    <mergeCell ref="U10:V10"/>
    <mergeCell ref="X34:AG34"/>
    <mergeCell ref="X37:AG37"/>
    <mergeCell ref="M34:V34"/>
    <mergeCell ref="M38:V38"/>
    <mergeCell ref="M32:V32"/>
    <mergeCell ref="M36:V36"/>
    <mergeCell ref="M39:V39"/>
    <mergeCell ref="AF10:AG10"/>
    <mergeCell ref="M19:N19"/>
    <mergeCell ref="O19:P19"/>
    <mergeCell ref="Q19:R19"/>
    <mergeCell ref="S19:T19"/>
    <mergeCell ref="U19:V19"/>
    <mergeCell ref="X19:Y19"/>
    <mergeCell ref="Z19:AA19"/>
    <mergeCell ref="AB19:AC19"/>
    <mergeCell ref="AD19:AE19"/>
    <mergeCell ref="AF19:AG19"/>
    <mergeCell ref="F11:K11"/>
    <mergeCell ref="F12:K12"/>
    <mergeCell ref="F13:K13"/>
    <mergeCell ref="F14:K14"/>
    <mergeCell ref="F15:K15"/>
    <mergeCell ref="F20:K20"/>
    <mergeCell ref="F21:K21"/>
    <mergeCell ref="F22:K22"/>
    <mergeCell ref="F23:K23"/>
    <mergeCell ref="F24:K24"/>
    <mergeCell ref="N48:V48"/>
    <mergeCell ref="M27:V27"/>
    <mergeCell ref="M35:V35"/>
    <mergeCell ref="M29:V29"/>
    <mergeCell ref="M33:V33"/>
    <mergeCell ref="M46:V46"/>
    <mergeCell ref="N52:V52"/>
    <mergeCell ref="Y48:AG48"/>
    <mergeCell ref="Y49:AG49"/>
    <mergeCell ref="Y50:AG50"/>
    <mergeCell ref="Y51:AG51"/>
    <mergeCell ref="Y52:AG52"/>
    <mergeCell ref="N49:V49"/>
    <mergeCell ref="N50:V50"/>
    <mergeCell ref="N51:V51"/>
    <mergeCell ref="X38:AG38"/>
    <mergeCell ref="X42:AG42"/>
    <mergeCell ref="X46:AG46"/>
    <mergeCell ref="X40:AG40"/>
    <mergeCell ref="M43:V43"/>
    <mergeCell ref="X43:AG43"/>
    <mergeCell ref="M44:V44"/>
    <mergeCell ref="X44:AG44"/>
    <mergeCell ref="X45:AG45"/>
    <mergeCell ref="X41:AG41"/>
    <mergeCell ref="F9:K10"/>
    <mergeCell ref="F55:H55"/>
    <mergeCell ref="J55:J59"/>
    <mergeCell ref="N55:P56"/>
    <mergeCell ref="AF4:AK8"/>
    <mergeCell ref="F18:K19"/>
    <mergeCell ref="X27:AG27"/>
    <mergeCell ref="M28:V28"/>
    <mergeCell ref="X28:AG28"/>
    <mergeCell ref="M31:V31"/>
    <mergeCell ref="D7:D10"/>
    <mergeCell ref="E6:E10"/>
    <mergeCell ref="S55:U56"/>
    <mergeCell ref="N58:P59"/>
    <mergeCell ref="S58:U59"/>
    <mergeCell ref="J48:K48"/>
    <mergeCell ref="J49:K49"/>
    <mergeCell ref="J50:K50"/>
    <mergeCell ref="J51:K51"/>
    <mergeCell ref="J52:K52"/>
  </mergeCells>
  <conditionalFormatting sqref="L45:L46 H45:H46 AH45:AI46 W41:W42 L41:L42 H41:H42 AH41:AI42 W37:W38 L37:L38 H37:H38 AH37:AI38 W33:W34 L33:L34 H33:H34 AH33:AI34 W29:W30 H29:H30 L29:L30 AH29:AI30 W45:W46">
    <cfRule type="cellIs" priority="24" dxfId="11" operator="equal" stopIfTrue="1">
      <formula>#REF!</formula>
    </cfRule>
  </conditionalFormatting>
  <conditionalFormatting sqref="M6">
    <cfRule type="expression" priority="16" dxfId="16" stopIfTrue="1">
      <formula>$I$2&gt;"E"</formula>
    </cfRule>
    <cfRule type="expression" priority="17" dxfId="15" stopIfTrue="1">
      <formula>$I$2&lt;"F"</formula>
    </cfRule>
  </conditionalFormatting>
  <conditionalFormatting sqref="M6">
    <cfRule type="cellIs" priority="8" dxfId="12" operator="equal" stopIfTrue="1">
      <formula>" "</formula>
    </cfRule>
  </conditionalFormatting>
  <conditionalFormatting sqref="AH48:AH52 Y48:Y52 W48:W52 L48:L52 N48:N52 N45:V46 M27:M46 X27:X46 AH27:AH46 N29:V30 Y29:AG30 N33:V34 Y33:AG34 N37:V38 Y37:AG38 N41:V42 Y41:AG42 Y45:AG46 F11:F15 AH11:AH15 L11:L15 F20:K24">
    <cfRule type="cellIs" priority="89" dxfId="13" operator="equal" stopIfTrue="1">
      <formula>$M$6</formula>
    </cfRule>
  </conditionalFormatting>
  <conditionalFormatting sqref="K6:K7">
    <cfRule type="expression" priority="111" dxfId="12" stopIfTrue="1">
      <formula>$M$6=" "</formula>
    </cfRule>
  </conditionalFormatting>
  <conditionalFormatting sqref="D20:E24 D11:E15">
    <cfRule type="expression" priority="2" dxfId="18" stopIfTrue="1">
      <formula>$I$2="TL"</formula>
    </cfRule>
  </conditionalFormatting>
  <dataValidations count="1">
    <dataValidation type="list" allowBlank="1" showInputMessage="1" showErrorMessage="1" sqref="I2">
      <formula1>$AM$2:$AM$13</formula1>
    </dataValidation>
  </dataValidations>
  <printOptions/>
  <pageMargins left="0.1968503937007874" right="0" top="0.3937007874015748" bottom="0.3937007874015748" header="0.11811023622047245" footer="0.11811023622047245"/>
  <pageSetup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D2:AM51"/>
  <sheetViews>
    <sheetView showGridLines="0" showRowColHeaders="0" zoomScalePageLayoutView="0" workbookViewId="0" topLeftCell="A1">
      <selection activeCell="V17" sqref="V17:AE17"/>
    </sheetView>
  </sheetViews>
  <sheetFormatPr defaultColWidth="12.421875" defaultRowHeight="12.75"/>
  <cols>
    <col min="1" max="1" width="2.7109375" style="1" customWidth="1"/>
    <col min="2" max="2" width="14.00390625" style="1" customWidth="1"/>
    <col min="3" max="3" width="2.7109375" style="1" customWidth="1"/>
    <col min="4" max="4" width="5.28125" style="1" customWidth="1"/>
    <col min="5" max="5" width="5.7109375" style="1" customWidth="1"/>
    <col min="6" max="6" width="2.140625" style="40" customWidth="1"/>
    <col min="7" max="7" width="5.7109375" style="49" customWidth="1"/>
    <col min="8" max="9" width="3.7109375" style="49" customWidth="1"/>
    <col min="10" max="10" width="0.85546875" style="3" customWidth="1"/>
    <col min="11" max="20" width="2.7109375" style="1" customWidth="1"/>
    <col min="21" max="21" width="0.85546875" style="40" customWidth="1"/>
    <col min="22" max="29" width="2.7109375" style="40" customWidth="1"/>
    <col min="30" max="31" width="2.7109375" style="1" customWidth="1"/>
    <col min="32" max="32" width="0.85546875" style="3" customWidth="1"/>
    <col min="33" max="33" width="5.7109375" style="1" customWidth="1"/>
    <col min="34" max="34" width="2.00390625" style="1" customWidth="1"/>
    <col min="35" max="35" width="5.7109375" style="52" customWidth="1"/>
    <col min="36" max="36" width="2.7109375" style="1" customWidth="1"/>
    <col min="37" max="38" width="12.421875" style="1" hidden="1" customWidth="1"/>
    <col min="39" max="16384" width="12.421875" style="1" customWidth="1"/>
  </cols>
  <sheetData>
    <row r="2" spans="4:38" ht="15" hidden="1">
      <c r="D2" s="101" t="s">
        <v>58</v>
      </c>
      <c r="E2" t="s">
        <v>74</v>
      </c>
      <c r="G2" s="118" t="s">
        <v>74</v>
      </c>
      <c r="H2" s="1"/>
      <c r="I2" s="1"/>
      <c r="AK2" s="1" t="s">
        <v>59</v>
      </c>
      <c r="AL2" s="1" t="s">
        <v>60</v>
      </c>
    </row>
    <row r="3" spans="4:9" ht="15">
      <c r="D3" s="101"/>
      <c r="E3"/>
      <c r="G3" s="1"/>
      <c r="H3" s="1"/>
      <c r="I3" s="1"/>
    </row>
    <row r="4" spans="6:38" s="18" customFormat="1" ht="15.75">
      <c r="F4" s="39"/>
      <c r="G4" s="48"/>
      <c r="H4" s="48"/>
      <c r="I4" s="48"/>
      <c r="J4" s="108"/>
      <c r="T4" s="39"/>
      <c r="U4" s="39"/>
      <c r="V4" s="39"/>
      <c r="W4" s="39"/>
      <c r="X4" s="39"/>
      <c r="Y4" s="39"/>
      <c r="Z4" s="39"/>
      <c r="AA4" s="39"/>
      <c r="AB4" s="39"/>
      <c r="AC4" s="19"/>
      <c r="AD4" s="19"/>
      <c r="AE4" s="19"/>
      <c r="AF4" s="108"/>
      <c r="AG4" s="19"/>
      <c r="AH4" s="51"/>
      <c r="AI4" s="19"/>
      <c r="AK4" t="str">
        <f>Eingabe!U22</f>
        <v>A</v>
      </c>
      <c r="AL4" t="str">
        <f>Eingabe!V22</f>
        <v>  (A)</v>
      </c>
    </row>
    <row r="5" spans="6:38" s="18" customFormat="1" ht="15.75">
      <c r="F5" s="39"/>
      <c r="G5" s="48"/>
      <c r="H5" s="48"/>
      <c r="I5" s="48"/>
      <c r="J5" s="108"/>
      <c r="T5" s="39"/>
      <c r="U5" s="39"/>
      <c r="V5" s="39"/>
      <c r="W5" s="39"/>
      <c r="X5" s="39"/>
      <c r="Y5" s="39"/>
      <c r="Z5" s="39"/>
      <c r="AA5" s="39"/>
      <c r="AB5" s="39"/>
      <c r="AC5" s="19"/>
      <c r="AD5" s="19"/>
      <c r="AE5" s="19"/>
      <c r="AF5" s="108"/>
      <c r="AG5" s="19"/>
      <c r="AH5" s="51"/>
      <c r="AI5" s="19"/>
      <c r="AK5" t="str">
        <f>Eingabe!U23</f>
        <v>B</v>
      </c>
      <c r="AL5" t="str">
        <f>Eingabe!V23</f>
        <v> (B)</v>
      </c>
    </row>
    <row r="6" spans="5:38" s="18" customFormat="1" ht="15.75">
      <c r="E6" s="1"/>
      <c r="F6" s="40"/>
      <c r="H6" s="48"/>
      <c r="I6" s="48"/>
      <c r="J6" s="108"/>
      <c r="T6" s="39"/>
      <c r="U6" s="39"/>
      <c r="V6" s="39"/>
      <c r="W6" s="39"/>
      <c r="X6" s="39"/>
      <c r="Y6" s="39"/>
      <c r="Z6" s="39"/>
      <c r="AA6" s="39"/>
      <c r="AB6" s="39"/>
      <c r="AC6" s="19"/>
      <c r="AD6" s="19"/>
      <c r="AE6" s="19"/>
      <c r="AF6" s="108"/>
      <c r="AG6" s="19"/>
      <c r="AH6" s="51"/>
      <c r="AI6" s="19"/>
      <c r="AK6" t="str">
        <f>Eingabe!U24</f>
        <v>C</v>
      </c>
      <c r="AL6" t="str">
        <f>Eingabe!V24</f>
        <v> (C)</v>
      </c>
    </row>
    <row r="7" spans="4:38" s="18" customFormat="1" ht="20.25">
      <c r="D7" s="160" t="s">
        <v>72</v>
      </c>
      <c r="J7" s="108"/>
      <c r="K7" s="161" t="str">
        <f>CONCATENATE(Eingabe!C13,Eingabe!D13)</f>
        <v>? - Junioren</v>
      </c>
      <c r="Z7" s="39"/>
      <c r="AA7" s="39"/>
      <c r="AB7" s="39"/>
      <c r="AC7" s="19"/>
      <c r="AD7" s="19"/>
      <c r="AE7" s="19"/>
      <c r="AF7" s="108"/>
      <c r="AG7" s="19"/>
      <c r="AH7" s="51"/>
      <c r="AI7" s="19"/>
      <c r="AK7" t="str">
        <f>Eingabe!U25</f>
        <v>D</v>
      </c>
      <c r="AL7" t="str">
        <f>Eingabe!V25</f>
        <v> (D)</v>
      </c>
    </row>
    <row r="8" spans="5:39" s="18" customFormat="1" ht="15.75">
      <c r="E8" s="1"/>
      <c r="F8" s="40"/>
      <c r="G8" s="19"/>
      <c r="H8" s="48"/>
      <c r="I8" s="74" t="s">
        <v>73</v>
      </c>
      <c r="J8" s="108"/>
      <c r="K8" s="311" t="str">
        <f>IF(VLOOKUP('Tunierplan (A3)'!G2,'Tunierplan (A3)'!AK2:AL15,2,0)=" ()"," ",VLOOKUP('Tunierplan (A3)'!G2,'Tunierplan (A3)'!AK2:AL15,2,0))</f>
        <v> </v>
      </c>
      <c r="L8" s="312"/>
      <c r="M8" s="312"/>
      <c r="N8" s="312"/>
      <c r="O8" s="312"/>
      <c r="P8" s="312"/>
      <c r="Q8" s="312"/>
      <c r="R8" s="312"/>
      <c r="S8" s="312"/>
      <c r="T8" s="262"/>
      <c r="U8" s="75"/>
      <c r="V8" s="75"/>
      <c r="W8" s="75"/>
      <c r="X8" s="75"/>
      <c r="Y8" s="75"/>
      <c r="Z8" s="39"/>
      <c r="AA8" s="39"/>
      <c r="AB8" s="39"/>
      <c r="AC8" s="19"/>
      <c r="AD8" s="19"/>
      <c r="AE8" s="19"/>
      <c r="AF8" s="108"/>
      <c r="AG8" s="19"/>
      <c r="AH8" s="51"/>
      <c r="AI8" s="19"/>
      <c r="AK8" t="str">
        <f>Eingabe!U26</f>
        <v>E</v>
      </c>
      <c r="AL8" t="str">
        <f>Eingabe!V26</f>
        <v> (E)</v>
      </c>
      <c r="AM8" s="1"/>
    </row>
    <row r="9" spans="8:38" ht="15">
      <c r="H9" s="20"/>
      <c r="I9" s="20"/>
      <c r="J9" s="109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F9" s="109"/>
      <c r="AK9" t="e">
        <f>Eingabe!#REF!</f>
        <v>#REF!</v>
      </c>
      <c r="AL9" t="e">
        <f>Eingabe!#REF!</f>
        <v>#REF!</v>
      </c>
    </row>
    <row r="10" spans="4:39" ht="15.75">
      <c r="D10" s="67" t="str">
        <f>CONCATENATE(Eingabe!L16," ",Eingabe!M16," ",Eingabe!O16)</f>
        <v>Spielzeit: 15 Min.</v>
      </c>
      <c r="F10" s="1"/>
      <c r="G10" s="1"/>
      <c r="H10" s="1"/>
      <c r="I10" s="1"/>
      <c r="J10" s="4"/>
      <c r="K10" s="148" t="s">
        <v>46</v>
      </c>
      <c r="L10" s="149"/>
      <c r="M10" s="149"/>
      <c r="N10" s="149"/>
      <c r="O10" s="149"/>
      <c r="P10" s="149"/>
      <c r="Q10" s="149"/>
      <c r="R10" s="149"/>
      <c r="S10" s="149"/>
      <c r="T10" s="149"/>
      <c r="U10" s="1"/>
      <c r="V10" s="152" t="s">
        <v>47</v>
      </c>
      <c r="W10" s="153"/>
      <c r="X10" s="153"/>
      <c r="Y10" s="153"/>
      <c r="Z10" s="153"/>
      <c r="AA10" s="153"/>
      <c r="AB10" s="153"/>
      <c r="AC10" s="153"/>
      <c r="AD10" s="153"/>
      <c r="AE10" s="153"/>
      <c r="AF10" s="4"/>
      <c r="AG10" s="40"/>
      <c r="AH10" s="52"/>
      <c r="AI10" s="1"/>
      <c r="AK10" t="e">
        <f>Eingabe!#REF!</f>
        <v>#REF!</v>
      </c>
      <c r="AL10" t="e">
        <f>Eingabe!#REF!</f>
        <v>#REF!</v>
      </c>
      <c r="AM10" s="10"/>
    </row>
    <row r="11" spans="10:39" s="10" customFormat="1" ht="9" customHeight="1">
      <c r="J11" s="90"/>
      <c r="K11" s="150"/>
      <c r="L11" s="151"/>
      <c r="M11" s="151"/>
      <c r="N11" s="151"/>
      <c r="O11" s="151"/>
      <c r="P11" s="151"/>
      <c r="Q11" s="151"/>
      <c r="R11" s="151"/>
      <c r="S11" s="151"/>
      <c r="T11" s="151"/>
      <c r="V11" s="154"/>
      <c r="W11" s="61"/>
      <c r="X11" s="61"/>
      <c r="Y11" s="61"/>
      <c r="Z11" s="61"/>
      <c r="AA11" s="61"/>
      <c r="AB11" s="61"/>
      <c r="AC11" s="61"/>
      <c r="AD11" s="61"/>
      <c r="AE11" s="61"/>
      <c r="AF11" s="75"/>
      <c r="AG11" s="75"/>
      <c r="AH11" s="75"/>
      <c r="AI11" s="75"/>
      <c r="AJ11" s="59"/>
      <c r="AK11" t="str">
        <f>Eingabe!U27</f>
        <v>F</v>
      </c>
      <c r="AL11" t="str">
        <f>Eingabe!V27</f>
        <v>  (F)</v>
      </c>
      <c r="AM11" s="36"/>
    </row>
    <row r="12" spans="4:39" s="36" customFormat="1" ht="11.25" customHeight="1">
      <c r="D12" s="59" t="s">
        <v>6</v>
      </c>
      <c r="E12" s="60" t="s">
        <v>31</v>
      </c>
      <c r="J12" s="110"/>
      <c r="K12" s="162"/>
      <c r="L12" s="163" t="s">
        <v>0</v>
      </c>
      <c r="M12" s="163"/>
      <c r="N12" s="163"/>
      <c r="O12" s="163"/>
      <c r="P12" s="163"/>
      <c r="Q12" s="163"/>
      <c r="R12" s="163"/>
      <c r="S12" s="163"/>
      <c r="T12" s="163"/>
      <c r="V12" s="155"/>
      <c r="W12" s="65" t="s">
        <v>0</v>
      </c>
      <c r="X12" s="65"/>
      <c r="Y12" s="65"/>
      <c r="Z12" s="65"/>
      <c r="AA12" s="65"/>
      <c r="AB12" s="65"/>
      <c r="AC12" s="65"/>
      <c r="AD12" s="65"/>
      <c r="AE12" s="65"/>
      <c r="AF12" s="75"/>
      <c r="AG12" s="75"/>
      <c r="AH12" s="75"/>
      <c r="AI12" s="75"/>
      <c r="AK12" t="str">
        <f>Eingabe!U28</f>
        <v>G</v>
      </c>
      <c r="AL12" t="str">
        <f>Eingabe!V28</f>
        <v>  (G)</v>
      </c>
      <c r="AM12" s="1"/>
    </row>
    <row r="13" spans="4:38" ht="15.75">
      <c r="D13" s="86">
        <v>1</v>
      </c>
      <c r="E13" s="164">
        <f>Eingabe!M15</f>
        <v>0.4166666666666667</v>
      </c>
      <c r="F13" s="54" t="s">
        <v>7</v>
      </c>
      <c r="G13" s="50">
        <f>E13+Eingabe!M6*0.000694444</f>
        <v>0.4166666666666667</v>
      </c>
      <c r="H13" s="58" t="s">
        <v>35</v>
      </c>
      <c r="I13" s="1"/>
      <c r="K13" s="301" t="str">
        <f>IF(Eingabe!V22&gt;0,Eingabe!V22," ")</f>
        <v>  (A)</v>
      </c>
      <c r="L13" s="302"/>
      <c r="M13" s="302"/>
      <c r="N13" s="302"/>
      <c r="O13" s="302"/>
      <c r="P13" s="302"/>
      <c r="Q13" s="302"/>
      <c r="R13" s="302"/>
      <c r="S13" s="302"/>
      <c r="T13" s="302"/>
      <c r="V13" s="322" t="str">
        <f>IF(Eingabe!V27&gt;0,Eingabe!V27," ")</f>
        <v>  (F)</v>
      </c>
      <c r="W13" s="323"/>
      <c r="X13" s="323"/>
      <c r="Y13" s="323"/>
      <c r="Z13" s="323"/>
      <c r="AA13" s="323"/>
      <c r="AB13" s="323"/>
      <c r="AC13" s="323"/>
      <c r="AD13" s="323"/>
      <c r="AE13" s="324"/>
      <c r="AF13" s="75"/>
      <c r="AG13" s="75"/>
      <c r="AH13" s="75"/>
      <c r="AI13" s="75"/>
      <c r="AJ13" s="37"/>
      <c r="AK13" t="str">
        <f>Eingabe!U29</f>
        <v>H</v>
      </c>
      <c r="AL13" t="str">
        <f>Eingabe!V29</f>
        <v>  (H)</v>
      </c>
    </row>
    <row r="14" spans="4:38" ht="15.75">
      <c r="D14" s="86">
        <v>2</v>
      </c>
      <c r="E14" s="164">
        <f>G21+Eingabe!M17*0.000694444</f>
        <v>0.43055554666666673</v>
      </c>
      <c r="F14" s="54" t="s">
        <v>7</v>
      </c>
      <c r="G14" s="50">
        <f>E25+Eingabe!M16*0.000694444</f>
        <v>0.44097220666666676</v>
      </c>
      <c r="H14" s="58" t="s">
        <v>35</v>
      </c>
      <c r="I14" s="1"/>
      <c r="K14" s="301" t="str">
        <f>IF(Eingabe!V23&gt;0,Eingabe!V23," ")</f>
        <v> (B)</v>
      </c>
      <c r="L14" s="302"/>
      <c r="M14" s="302"/>
      <c r="N14" s="302"/>
      <c r="O14" s="302"/>
      <c r="P14" s="302"/>
      <c r="Q14" s="302"/>
      <c r="R14" s="302"/>
      <c r="S14" s="302"/>
      <c r="T14" s="302"/>
      <c r="V14" s="322" t="str">
        <f>IF(Eingabe!V28&gt;0,Eingabe!V28," ")</f>
        <v>  (G)</v>
      </c>
      <c r="W14" s="323"/>
      <c r="X14" s="323"/>
      <c r="Y14" s="323"/>
      <c r="Z14" s="323"/>
      <c r="AA14" s="323"/>
      <c r="AB14" s="323"/>
      <c r="AC14" s="323"/>
      <c r="AD14" s="323"/>
      <c r="AE14" s="324"/>
      <c r="AF14" s="75"/>
      <c r="AG14" s="75"/>
      <c r="AH14" s="75"/>
      <c r="AI14" s="75"/>
      <c r="AJ14" s="23"/>
      <c r="AK14" t="str">
        <f>Eingabe!U30</f>
        <v>I</v>
      </c>
      <c r="AL14" t="str">
        <f>Eingabe!V30</f>
        <v>  (I)</v>
      </c>
    </row>
    <row r="15" spans="4:38" ht="15.75">
      <c r="D15" s="86">
        <v>3</v>
      </c>
      <c r="E15" s="164">
        <f>G25+Eingabe!M18*0.000694444</f>
        <v>0.44791664666666675</v>
      </c>
      <c r="F15" s="54" t="s">
        <v>7</v>
      </c>
      <c r="G15" s="50">
        <f>E31+Eingabe!M16*0.000694444</f>
        <v>0.4583333066666668</v>
      </c>
      <c r="H15" s="58" t="s">
        <v>35</v>
      </c>
      <c r="I15" s="1"/>
      <c r="K15" s="301" t="str">
        <f>IF(Eingabe!V24&gt;0,Eingabe!V24," ")</f>
        <v> (C)</v>
      </c>
      <c r="L15" s="302"/>
      <c r="M15" s="302"/>
      <c r="N15" s="302"/>
      <c r="O15" s="302"/>
      <c r="P15" s="302"/>
      <c r="Q15" s="302"/>
      <c r="R15" s="302"/>
      <c r="S15" s="302"/>
      <c r="T15" s="302"/>
      <c r="V15" s="322" t="str">
        <f>IF(Eingabe!V29&gt;0,Eingabe!V29," ")</f>
        <v>  (H)</v>
      </c>
      <c r="W15" s="323"/>
      <c r="X15" s="323"/>
      <c r="Y15" s="323"/>
      <c r="Z15" s="323"/>
      <c r="AA15" s="323"/>
      <c r="AB15" s="323"/>
      <c r="AC15" s="323"/>
      <c r="AD15" s="323"/>
      <c r="AE15" s="324"/>
      <c r="AF15" s="75"/>
      <c r="AG15" s="75"/>
      <c r="AH15" s="75"/>
      <c r="AI15" s="75"/>
      <c r="AJ15" s="23"/>
      <c r="AK15" s="88" t="s">
        <v>61</v>
      </c>
      <c r="AL15" s="88" t="s">
        <v>64</v>
      </c>
    </row>
    <row r="16" spans="4:38" ht="15.75">
      <c r="D16" s="86">
        <v>4</v>
      </c>
      <c r="E16" s="164">
        <f>G31+Eingabe!M17*0.000694444</f>
        <v>0.4618055266666668</v>
      </c>
      <c r="F16" s="54" t="s">
        <v>7</v>
      </c>
      <c r="G16" s="50">
        <f>E35+Eingabe!M16*0.000694444</f>
        <v>0.4722221866666668</v>
      </c>
      <c r="H16" s="58" t="s">
        <v>35</v>
      </c>
      <c r="I16" s="1"/>
      <c r="K16" s="301" t="str">
        <f>IF(Eingabe!V25&gt;0,Eingabe!V25," ")</f>
        <v> (D)</v>
      </c>
      <c r="L16" s="302"/>
      <c r="M16" s="302"/>
      <c r="N16" s="302"/>
      <c r="O16" s="302"/>
      <c r="P16" s="302"/>
      <c r="Q16" s="302"/>
      <c r="R16" s="302"/>
      <c r="S16" s="302"/>
      <c r="T16" s="302"/>
      <c r="V16" s="322" t="str">
        <f>IF(Eingabe!V30&gt;0,Eingabe!V30," ")</f>
        <v>  (I)</v>
      </c>
      <c r="W16" s="323"/>
      <c r="X16" s="323"/>
      <c r="Y16" s="323"/>
      <c r="Z16" s="323"/>
      <c r="AA16" s="323"/>
      <c r="AB16" s="323"/>
      <c r="AC16" s="323"/>
      <c r="AD16" s="323"/>
      <c r="AE16" s="324"/>
      <c r="AF16" s="75"/>
      <c r="AG16" s="75"/>
      <c r="AH16" s="75"/>
      <c r="AI16" s="75"/>
      <c r="AJ16" s="23"/>
      <c r="AK16" s="41"/>
      <c r="AL16" s="23"/>
    </row>
    <row r="17" spans="4:37" ht="15.75">
      <c r="D17" s="86">
        <v>5</v>
      </c>
      <c r="E17" s="164">
        <f>G35+Eingabe!M18*0.000694444</f>
        <v>0.4791666266666668</v>
      </c>
      <c r="F17" s="54" t="s">
        <v>7</v>
      </c>
      <c r="G17" s="50">
        <f>E39+Eingabe!M16*0.000694444</f>
        <v>0.48958328666666684</v>
      </c>
      <c r="H17" s="58" t="s">
        <v>35</v>
      </c>
      <c r="I17" s="1"/>
      <c r="K17" s="301" t="str">
        <f>IF(Eingabe!V26&gt;0,Eingabe!V26," ")</f>
        <v> (E)</v>
      </c>
      <c r="L17" s="302"/>
      <c r="M17" s="302"/>
      <c r="N17" s="302"/>
      <c r="O17" s="302"/>
      <c r="P17" s="302"/>
      <c r="Q17" s="302"/>
      <c r="R17" s="302"/>
      <c r="S17" s="302"/>
      <c r="T17" s="302"/>
      <c r="V17" s="322" t="str">
        <f>IF(Eingabe!V31&gt;0,Eingabe!V31," ")</f>
        <v>  (K)</v>
      </c>
      <c r="W17" s="323"/>
      <c r="X17" s="323"/>
      <c r="Y17" s="323"/>
      <c r="Z17" s="323"/>
      <c r="AA17" s="323"/>
      <c r="AB17" s="323"/>
      <c r="AC17" s="323"/>
      <c r="AD17" s="323"/>
      <c r="AE17" s="324"/>
      <c r="AF17" s="75"/>
      <c r="AG17" s="75"/>
      <c r="AH17" s="75"/>
      <c r="AI17" s="75"/>
      <c r="AJ17" s="23"/>
      <c r="AK17" s="40"/>
    </row>
    <row r="18" spans="11:38" ht="15">
      <c r="K18" s="40"/>
      <c r="L18" s="40"/>
      <c r="M18" s="40"/>
      <c r="N18" s="40"/>
      <c r="O18" s="40"/>
      <c r="P18" s="40"/>
      <c r="Q18" s="40"/>
      <c r="R18" s="40"/>
      <c r="S18" s="40"/>
      <c r="T18" s="40"/>
      <c r="V18" s="1"/>
      <c r="W18" s="1"/>
      <c r="X18" s="1"/>
      <c r="Y18" s="1"/>
      <c r="Z18" s="1"/>
      <c r="AA18" s="1"/>
      <c r="AB18" s="1"/>
      <c r="AC18" s="1"/>
      <c r="AG18" s="40"/>
      <c r="AH18" s="52"/>
      <c r="AI18" s="1"/>
      <c r="AJ18" s="23"/>
      <c r="AK18" s="10"/>
      <c r="AL18" s="10"/>
    </row>
    <row r="19" spans="10:39" ht="15">
      <c r="J19" s="4"/>
      <c r="K19" s="49"/>
      <c r="L19" s="49"/>
      <c r="M19" s="49"/>
      <c r="N19" s="49"/>
      <c r="O19" s="49"/>
      <c r="P19" s="49"/>
      <c r="Q19" s="49"/>
      <c r="R19" s="49"/>
      <c r="U19" s="1"/>
      <c r="V19" s="1"/>
      <c r="W19" s="1"/>
      <c r="X19" s="1"/>
      <c r="Y19" s="1"/>
      <c r="Z19" s="1"/>
      <c r="AD19" s="40"/>
      <c r="AE19" s="52"/>
      <c r="AF19" s="4"/>
      <c r="AI19" s="40"/>
      <c r="AM19" s="10"/>
    </row>
    <row r="20" spans="4:39" s="10" customFormat="1" ht="15">
      <c r="D20" s="68" t="s">
        <v>6</v>
      </c>
      <c r="E20" s="71" t="s">
        <v>31</v>
      </c>
      <c r="F20" s="71"/>
      <c r="G20" s="71"/>
      <c r="H20" s="71" t="s">
        <v>62</v>
      </c>
      <c r="I20" s="71" t="s">
        <v>63</v>
      </c>
      <c r="J20" s="111"/>
      <c r="K20" s="105"/>
      <c r="L20" s="105"/>
      <c r="M20" s="105"/>
      <c r="N20" s="105"/>
      <c r="O20" s="105"/>
      <c r="P20" s="105"/>
      <c r="Q20" s="105"/>
      <c r="R20" s="105"/>
      <c r="S20" s="105"/>
      <c r="T20" s="105"/>
      <c r="U20" s="105" t="s">
        <v>65</v>
      </c>
      <c r="V20" s="105"/>
      <c r="W20" s="105"/>
      <c r="X20" s="105"/>
      <c r="Y20" s="105"/>
      <c r="Z20" s="105"/>
      <c r="AA20" s="105"/>
      <c r="AB20" s="105"/>
      <c r="AC20" s="105"/>
      <c r="AD20" s="105"/>
      <c r="AE20" s="105"/>
      <c r="AF20" s="111"/>
      <c r="AG20" s="315" t="s">
        <v>9</v>
      </c>
      <c r="AH20" s="316"/>
      <c r="AI20" s="316"/>
      <c r="AK20" s="1"/>
      <c r="AL20" s="1"/>
      <c r="AM20" s="1"/>
    </row>
    <row r="21" spans="4:35" ht="15.75">
      <c r="D21" s="115">
        <v>1</v>
      </c>
      <c r="E21" s="47">
        <f>Eingabe!M15</f>
        <v>0.4166666666666667</v>
      </c>
      <c r="F21" s="54" t="s">
        <v>7</v>
      </c>
      <c r="G21" s="50">
        <f>E21+Eingabe!M16*0.000694444</f>
        <v>0.4270833266666667</v>
      </c>
      <c r="H21" s="102">
        <f>Eingabe!$S$16</f>
        <v>1</v>
      </c>
      <c r="I21" s="103">
        <f>Eingabe!$C$21</f>
        <v>1</v>
      </c>
      <c r="J21" s="112"/>
      <c r="K21" s="291" t="str">
        <f>K13</f>
        <v>  (A)</v>
      </c>
      <c r="L21" s="289"/>
      <c r="M21" s="289"/>
      <c r="N21" s="289"/>
      <c r="O21" s="289"/>
      <c r="P21" s="289"/>
      <c r="Q21" s="289"/>
      <c r="R21" s="289"/>
      <c r="S21" s="289"/>
      <c r="T21" s="289"/>
      <c r="U21" s="54" t="s">
        <v>7</v>
      </c>
      <c r="V21" s="288" t="str">
        <f>K14</f>
        <v> (B)</v>
      </c>
      <c r="W21" s="289"/>
      <c r="X21" s="289"/>
      <c r="Y21" s="289"/>
      <c r="Z21" s="289"/>
      <c r="AA21" s="289"/>
      <c r="AB21" s="289"/>
      <c r="AC21" s="289"/>
      <c r="AD21" s="289"/>
      <c r="AE21" s="290"/>
      <c r="AF21" s="112"/>
      <c r="AG21" s="56"/>
      <c r="AH21" s="54" t="s">
        <v>8</v>
      </c>
      <c r="AI21" s="55"/>
    </row>
    <row r="22" spans="4:35" ht="15">
      <c r="D22" s="112"/>
      <c r="E22" s="116"/>
      <c r="F22" s="112"/>
      <c r="G22" s="117"/>
      <c r="H22" s="102">
        <f>Eingabe!$S$17</f>
        <v>2</v>
      </c>
      <c r="I22" s="103">
        <f>Eingabe!$C$21</f>
        <v>1</v>
      </c>
      <c r="J22" s="112"/>
      <c r="K22" s="291" t="str">
        <f>K15</f>
        <v> (C)</v>
      </c>
      <c r="L22" s="289"/>
      <c r="M22" s="289"/>
      <c r="N22" s="289"/>
      <c r="O22" s="289"/>
      <c r="P22" s="289"/>
      <c r="Q22" s="289"/>
      <c r="R22" s="289"/>
      <c r="S22" s="289"/>
      <c r="T22" s="289"/>
      <c r="U22" s="54" t="s">
        <v>7</v>
      </c>
      <c r="V22" s="288" t="str">
        <f>K16</f>
        <v> (D)</v>
      </c>
      <c r="W22" s="289"/>
      <c r="X22" s="289"/>
      <c r="Y22" s="289"/>
      <c r="Z22" s="289"/>
      <c r="AA22" s="289"/>
      <c r="AB22" s="289"/>
      <c r="AC22" s="289"/>
      <c r="AD22" s="289"/>
      <c r="AE22" s="290"/>
      <c r="AF22" s="112"/>
      <c r="AG22" s="56"/>
      <c r="AH22" s="54" t="s">
        <v>8</v>
      </c>
      <c r="AI22" s="55"/>
    </row>
    <row r="23" spans="4:35" ht="15">
      <c r="D23" s="112"/>
      <c r="E23" s="116"/>
      <c r="F23" s="112"/>
      <c r="G23" s="117"/>
      <c r="H23" s="102">
        <f>Eingabe!$S$18</f>
        <v>3</v>
      </c>
      <c r="I23" s="104">
        <f>Eingabe!$L$21</f>
        <v>2</v>
      </c>
      <c r="J23" s="112"/>
      <c r="K23" s="291" t="str">
        <f>'Tunierplan (A3)'!V13</f>
        <v>  (F)</v>
      </c>
      <c r="L23" s="289"/>
      <c r="M23" s="289"/>
      <c r="N23" s="289"/>
      <c r="O23" s="289"/>
      <c r="P23" s="289"/>
      <c r="Q23" s="289"/>
      <c r="R23" s="289"/>
      <c r="S23" s="289"/>
      <c r="T23" s="289"/>
      <c r="U23" s="54" t="s">
        <v>7</v>
      </c>
      <c r="V23" s="288" t="str">
        <f>'Tunierplan (A3)'!V14</f>
        <v>  (G)</v>
      </c>
      <c r="W23" s="289"/>
      <c r="X23" s="289"/>
      <c r="Y23" s="289"/>
      <c r="Z23" s="289"/>
      <c r="AA23" s="289"/>
      <c r="AB23" s="289"/>
      <c r="AC23" s="289"/>
      <c r="AD23" s="289"/>
      <c r="AE23" s="290"/>
      <c r="AF23" s="112"/>
      <c r="AG23" s="56"/>
      <c r="AH23" s="54" t="s">
        <v>8</v>
      </c>
      <c r="AI23" s="55"/>
    </row>
    <row r="24" spans="4:35" ht="15.75" thickBot="1">
      <c r="D24" s="112"/>
      <c r="E24" s="116"/>
      <c r="F24" s="112"/>
      <c r="G24" s="117"/>
      <c r="H24" s="124">
        <f>Eingabe!$S$19</f>
        <v>4</v>
      </c>
      <c r="I24" s="125">
        <f>Eingabe!$L$21</f>
        <v>2</v>
      </c>
      <c r="J24" s="112"/>
      <c r="K24" s="307" t="str">
        <f>'Tunierplan (A3)'!V15</f>
        <v>  (H)</v>
      </c>
      <c r="L24" s="308"/>
      <c r="M24" s="308"/>
      <c r="N24" s="308"/>
      <c r="O24" s="308"/>
      <c r="P24" s="308"/>
      <c r="Q24" s="308"/>
      <c r="R24" s="308"/>
      <c r="S24" s="308"/>
      <c r="T24" s="308"/>
      <c r="U24" s="126" t="s">
        <v>7</v>
      </c>
      <c r="V24" s="309" t="str">
        <f>'Tunierplan (A3)'!V16</f>
        <v>  (I)</v>
      </c>
      <c r="W24" s="308"/>
      <c r="X24" s="308"/>
      <c r="Y24" s="308"/>
      <c r="Z24" s="308"/>
      <c r="AA24" s="308"/>
      <c r="AB24" s="308"/>
      <c r="AC24" s="308"/>
      <c r="AD24" s="308"/>
      <c r="AE24" s="310"/>
      <c r="AF24" s="112"/>
      <c r="AG24" s="127"/>
      <c r="AH24" s="126" t="s">
        <v>8</v>
      </c>
      <c r="AI24" s="128"/>
    </row>
    <row r="25" spans="4:35" ht="16.5" thickTop="1">
      <c r="D25" s="129">
        <v>2</v>
      </c>
      <c r="E25" s="130">
        <f>G21+Eingabe!M17*0.000694444</f>
        <v>0.43055554666666673</v>
      </c>
      <c r="F25" s="131" t="s">
        <v>7</v>
      </c>
      <c r="G25" s="132">
        <f>E25+Eingabe!M16*0.000694444</f>
        <v>0.44097220666666676</v>
      </c>
      <c r="H25" s="133">
        <f>Eingabe!$S$16</f>
        <v>1</v>
      </c>
      <c r="I25" s="134">
        <f>Eingabe!$C$21</f>
        <v>1</v>
      </c>
      <c r="J25" s="135"/>
      <c r="K25" s="292" t="str">
        <f>K15</f>
        <v> (C)</v>
      </c>
      <c r="L25" s="293"/>
      <c r="M25" s="293"/>
      <c r="N25" s="293"/>
      <c r="O25" s="293"/>
      <c r="P25" s="293"/>
      <c r="Q25" s="293"/>
      <c r="R25" s="293"/>
      <c r="S25" s="293"/>
      <c r="T25" s="293"/>
      <c r="U25" s="131" t="s">
        <v>7</v>
      </c>
      <c r="V25" s="297" t="str">
        <f>K13</f>
        <v>  (A)</v>
      </c>
      <c r="W25" s="293"/>
      <c r="X25" s="293"/>
      <c r="Y25" s="293"/>
      <c r="Z25" s="293"/>
      <c r="AA25" s="293"/>
      <c r="AB25" s="293"/>
      <c r="AC25" s="293"/>
      <c r="AD25" s="293"/>
      <c r="AE25" s="298"/>
      <c r="AF25" s="135"/>
      <c r="AG25" s="136"/>
      <c r="AH25" s="131" t="s">
        <v>8</v>
      </c>
      <c r="AI25" s="137"/>
    </row>
    <row r="26" spans="4:35" ht="15">
      <c r="D26" s="112"/>
      <c r="E26" s="116"/>
      <c r="F26" s="112"/>
      <c r="G26" s="117"/>
      <c r="H26" s="102">
        <f>Eingabe!$S$17</f>
        <v>2</v>
      </c>
      <c r="I26" s="122">
        <f>Eingabe!$C$21</f>
        <v>1</v>
      </c>
      <c r="J26" s="112"/>
      <c r="K26" s="291" t="str">
        <f>K14</f>
        <v> (B)</v>
      </c>
      <c r="L26" s="289"/>
      <c r="M26" s="289"/>
      <c r="N26" s="289"/>
      <c r="O26" s="289"/>
      <c r="P26" s="289"/>
      <c r="Q26" s="289"/>
      <c r="R26" s="289"/>
      <c r="S26" s="289"/>
      <c r="T26" s="289"/>
      <c r="U26" s="54" t="s">
        <v>7</v>
      </c>
      <c r="V26" s="288" t="str">
        <f>K17</f>
        <v> (E)</v>
      </c>
      <c r="W26" s="289"/>
      <c r="X26" s="289"/>
      <c r="Y26" s="289"/>
      <c r="Z26" s="289"/>
      <c r="AA26" s="289"/>
      <c r="AB26" s="289"/>
      <c r="AC26" s="289"/>
      <c r="AD26" s="289"/>
      <c r="AE26" s="290"/>
      <c r="AF26" s="112"/>
      <c r="AG26" s="56"/>
      <c r="AH26" s="54" t="s">
        <v>8</v>
      </c>
      <c r="AI26" s="55"/>
    </row>
    <row r="27" spans="4:35" ht="15">
      <c r="D27" s="112"/>
      <c r="E27" s="116"/>
      <c r="F27" s="112"/>
      <c r="G27" s="117"/>
      <c r="H27" s="102">
        <f>Eingabe!$S$18</f>
        <v>3</v>
      </c>
      <c r="I27" s="123">
        <f>Eingabe!$L$21</f>
        <v>2</v>
      </c>
      <c r="J27" s="112"/>
      <c r="K27" s="291" t="str">
        <f>'Tunierplan (A3)'!V15</f>
        <v>  (H)</v>
      </c>
      <c r="L27" s="289"/>
      <c r="M27" s="289"/>
      <c r="N27" s="289"/>
      <c r="O27" s="289"/>
      <c r="P27" s="289"/>
      <c r="Q27" s="289"/>
      <c r="R27" s="289"/>
      <c r="S27" s="289"/>
      <c r="T27" s="289"/>
      <c r="U27" s="54" t="s">
        <v>7</v>
      </c>
      <c r="V27" s="288" t="str">
        <f>'Tunierplan (A3)'!V13</f>
        <v>  (F)</v>
      </c>
      <c r="W27" s="289"/>
      <c r="X27" s="289"/>
      <c r="Y27" s="289"/>
      <c r="Z27" s="289"/>
      <c r="AA27" s="289"/>
      <c r="AB27" s="289"/>
      <c r="AC27" s="289"/>
      <c r="AD27" s="289"/>
      <c r="AE27" s="290"/>
      <c r="AF27" s="112"/>
      <c r="AG27" s="56"/>
      <c r="AH27" s="54" t="s">
        <v>8</v>
      </c>
      <c r="AI27" s="55"/>
    </row>
    <row r="28" spans="4:35" ht="15.75" thickBot="1">
      <c r="D28" s="138"/>
      <c r="E28" s="139"/>
      <c r="F28" s="138"/>
      <c r="G28" s="140"/>
      <c r="H28" s="141">
        <f>Eingabe!$S$19</f>
        <v>4</v>
      </c>
      <c r="I28" s="142">
        <f>Eingabe!$L$21</f>
        <v>2</v>
      </c>
      <c r="J28" s="138"/>
      <c r="K28" s="299" t="str">
        <f>'Tunierplan (A3)'!V14</f>
        <v>  (G)</v>
      </c>
      <c r="L28" s="295"/>
      <c r="M28" s="295"/>
      <c r="N28" s="295"/>
      <c r="O28" s="295"/>
      <c r="P28" s="295"/>
      <c r="Q28" s="295"/>
      <c r="R28" s="295"/>
      <c r="S28" s="295"/>
      <c r="T28" s="295"/>
      <c r="U28" s="143" t="s">
        <v>7</v>
      </c>
      <c r="V28" s="294" t="str">
        <f>'Tunierplan (A3)'!V17</f>
        <v>  (K)</v>
      </c>
      <c r="W28" s="295"/>
      <c r="X28" s="295"/>
      <c r="Y28" s="295"/>
      <c r="Z28" s="295"/>
      <c r="AA28" s="295"/>
      <c r="AB28" s="295"/>
      <c r="AC28" s="295"/>
      <c r="AD28" s="295"/>
      <c r="AE28" s="296"/>
      <c r="AF28" s="138"/>
      <c r="AG28" s="144"/>
      <c r="AH28" s="143" t="s">
        <v>8</v>
      </c>
      <c r="AI28" s="145"/>
    </row>
    <row r="29" ht="15.75" thickTop="1"/>
    <row r="30" spans="34:35" ht="15.75" thickBot="1">
      <c r="AH30" s="52"/>
      <c r="AI30" s="1"/>
    </row>
    <row r="31" spans="4:35" ht="16.5" thickTop="1">
      <c r="D31" s="129">
        <v>3</v>
      </c>
      <c r="E31" s="130">
        <f>G25+Eingabe!M18*0.000694444</f>
        <v>0.44791664666666675</v>
      </c>
      <c r="F31" s="131" t="s">
        <v>7</v>
      </c>
      <c r="G31" s="132">
        <f>E31+Eingabe!M16*0.000694444</f>
        <v>0.4583333066666668</v>
      </c>
      <c r="H31" s="133">
        <f>Eingabe!$S$16</f>
        <v>1</v>
      </c>
      <c r="I31" s="134">
        <f>Eingabe!$C$21</f>
        <v>1</v>
      </c>
      <c r="J31" s="135"/>
      <c r="K31" s="292" t="str">
        <f>K16</f>
        <v> (D)</v>
      </c>
      <c r="L31" s="293"/>
      <c r="M31" s="293"/>
      <c r="N31" s="293"/>
      <c r="O31" s="293"/>
      <c r="P31" s="293"/>
      <c r="Q31" s="293"/>
      <c r="R31" s="293"/>
      <c r="S31" s="293"/>
      <c r="T31" s="293"/>
      <c r="U31" s="131" t="s">
        <v>7</v>
      </c>
      <c r="V31" s="297" t="str">
        <f>K14</f>
        <v> (B)</v>
      </c>
      <c r="W31" s="293"/>
      <c r="X31" s="293"/>
      <c r="Y31" s="293"/>
      <c r="Z31" s="293"/>
      <c r="AA31" s="293"/>
      <c r="AB31" s="293"/>
      <c r="AC31" s="293"/>
      <c r="AD31" s="293"/>
      <c r="AE31" s="298"/>
      <c r="AF31" s="135"/>
      <c r="AG31" s="136"/>
      <c r="AH31" s="131" t="s">
        <v>8</v>
      </c>
      <c r="AI31" s="137"/>
    </row>
    <row r="32" spans="4:35" ht="15">
      <c r="D32" s="112"/>
      <c r="E32" s="116"/>
      <c r="F32" s="112"/>
      <c r="G32" s="117"/>
      <c r="H32" s="102">
        <f>Eingabe!$S$17</f>
        <v>2</v>
      </c>
      <c r="I32" s="122">
        <f>Eingabe!$C$21</f>
        <v>1</v>
      </c>
      <c r="J32" s="112"/>
      <c r="K32" s="291" t="str">
        <f>K13</f>
        <v>  (A)</v>
      </c>
      <c r="L32" s="289"/>
      <c r="M32" s="289"/>
      <c r="N32" s="289"/>
      <c r="O32" s="289"/>
      <c r="P32" s="289"/>
      <c r="Q32" s="289"/>
      <c r="R32" s="289"/>
      <c r="S32" s="289"/>
      <c r="T32" s="289"/>
      <c r="U32" s="54" t="s">
        <v>7</v>
      </c>
      <c r="V32" s="288" t="str">
        <f>K17</f>
        <v> (E)</v>
      </c>
      <c r="W32" s="289"/>
      <c r="X32" s="289"/>
      <c r="Y32" s="289"/>
      <c r="Z32" s="289"/>
      <c r="AA32" s="289"/>
      <c r="AB32" s="289"/>
      <c r="AC32" s="289"/>
      <c r="AD32" s="289"/>
      <c r="AE32" s="290"/>
      <c r="AF32" s="112"/>
      <c r="AG32" s="56"/>
      <c r="AH32" s="54" t="s">
        <v>8</v>
      </c>
      <c r="AI32" s="55"/>
    </row>
    <row r="33" spans="4:35" ht="15">
      <c r="D33" s="112"/>
      <c r="E33" s="116"/>
      <c r="F33" s="112"/>
      <c r="G33" s="117"/>
      <c r="H33" s="102">
        <f>Eingabe!$S$18</f>
        <v>3</v>
      </c>
      <c r="I33" s="123">
        <f>Eingabe!$L$21</f>
        <v>2</v>
      </c>
      <c r="J33" s="112"/>
      <c r="K33" s="291" t="str">
        <f>'Tunierplan (A3)'!V16</f>
        <v>  (I)</v>
      </c>
      <c r="L33" s="289"/>
      <c r="M33" s="289"/>
      <c r="N33" s="289"/>
      <c r="O33" s="289"/>
      <c r="P33" s="289"/>
      <c r="Q33" s="289"/>
      <c r="R33" s="289"/>
      <c r="S33" s="289"/>
      <c r="T33" s="289"/>
      <c r="U33" s="54" t="s">
        <v>7</v>
      </c>
      <c r="V33" s="288" t="str">
        <f>'Tunierplan (A3)'!V14</f>
        <v>  (G)</v>
      </c>
      <c r="W33" s="289"/>
      <c r="X33" s="289"/>
      <c r="Y33" s="289"/>
      <c r="Z33" s="289"/>
      <c r="AA33" s="289"/>
      <c r="AB33" s="289"/>
      <c r="AC33" s="289"/>
      <c r="AD33" s="289"/>
      <c r="AE33" s="290"/>
      <c r="AF33" s="112"/>
      <c r="AG33" s="56"/>
      <c r="AH33" s="54" t="s">
        <v>8</v>
      </c>
      <c r="AI33" s="55"/>
    </row>
    <row r="34" spans="4:35" ht="15.75" thickBot="1">
      <c r="D34" s="138"/>
      <c r="E34" s="139"/>
      <c r="F34" s="138"/>
      <c r="G34" s="140"/>
      <c r="H34" s="141">
        <f>Eingabe!$S$19</f>
        <v>4</v>
      </c>
      <c r="I34" s="142">
        <f>Eingabe!$L$21</f>
        <v>2</v>
      </c>
      <c r="J34" s="138"/>
      <c r="K34" s="299" t="str">
        <f>'Tunierplan (A3)'!V13</f>
        <v>  (F)</v>
      </c>
      <c r="L34" s="295"/>
      <c r="M34" s="295"/>
      <c r="N34" s="295"/>
      <c r="O34" s="295"/>
      <c r="P34" s="295"/>
      <c r="Q34" s="295"/>
      <c r="R34" s="295"/>
      <c r="S34" s="295"/>
      <c r="T34" s="295"/>
      <c r="U34" s="143" t="s">
        <v>7</v>
      </c>
      <c r="V34" s="294" t="str">
        <f>'Tunierplan (A3)'!V17</f>
        <v>  (K)</v>
      </c>
      <c r="W34" s="295"/>
      <c r="X34" s="295"/>
      <c r="Y34" s="295"/>
      <c r="Z34" s="295"/>
      <c r="AA34" s="295"/>
      <c r="AB34" s="295"/>
      <c r="AC34" s="295"/>
      <c r="AD34" s="295"/>
      <c r="AE34" s="296"/>
      <c r="AF34" s="138"/>
      <c r="AG34" s="144"/>
      <c r="AH34" s="143" t="s">
        <v>8</v>
      </c>
      <c r="AI34" s="145"/>
    </row>
    <row r="35" spans="4:35" ht="16.5" thickTop="1">
      <c r="D35" s="129">
        <v>4</v>
      </c>
      <c r="E35" s="130">
        <f>G31+Eingabe!M17*0.000694444</f>
        <v>0.4618055266666668</v>
      </c>
      <c r="F35" s="131" t="s">
        <v>7</v>
      </c>
      <c r="G35" s="132">
        <f>E35+Eingabe!M16*0.000694444</f>
        <v>0.4722221866666668</v>
      </c>
      <c r="H35" s="133">
        <f>Eingabe!$S$16</f>
        <v>1</v>
      </c>
      <c r="I35" s="134">
        <f>Eingabe!$C$21</f>
        <v>1</v>
      </c>
      <c r="J35" s="135"/>
      <c r="K35" s="292" t="str">
        <f>K17</f>
        <v> (E)</v>
      </c>
      <c r="L35" s="293"/>
      <c r="M35" s="293"/>
      <c r="N35" s="293"/>
      <c r="O35" s="293"/>
      <c r="P35" s="293"/>
      <c r="Q35" s="293"/>
      <c r="R35" s="293"/>
      <c r="S35" s="293"/>
      <c r="T35" s="293"/>
      <c r="U35" s="131" t="s">
        <v>7</v>
      </c>
      <c r="V35" s="297" t="str">
        <f>K15</f>
        <v> (C)</v>
      </c>
      <c r="W35" s="293"/>
      <c r="X35" s="293"/>
      <c r="Y35" s="293"/>
      <c r="Z35" s="293"/>
      <c r="AA35" s="293"/>
      <c r="AB35" s="293"/>
      <c r="AC35" s="293"/>
      <c r="AD35" s="293"/>
      <c r="AE35" s="298"/>
      <c r="AF35" s="135"/>
      <c r="AG35" s="136"/>
      <c r="AH35" s="131" t="s">
        <v>8</v>
      </c>
      <c r="AI35" s="137"/>
    </row>
    <row r="36" spans="4:35" ht="15">
      <c r="D36" s="112"/>
      <c r="E36" s="116"/>
      <c r="F36" s="112"/>
      <c r="G36" s="117"/>
      <c r="H36" s="102">
        <f>Eingabe!$S$17</f>
        <v>2</v>
      </c>
      <c r="I36" s="122">
        <f>Eingabe!$C$21</f>
        <v>1</v>
      </c>
      <c r="J36" s="112"/>
      <c r="K36" s="291" t="str">
        <f>K16</f>
        <v> (D)</v>
      </c>
      <c r="L36" s="289"/>
      <c r="M36" s="289"/>
      <c r="N36" s="289"/>
      <c r="O36" s="289"/>
      <c r="P36" s="289"/>
      <c r="Q36" s="289"/>
      <c r="R36" s="289"/>
      <c r="S36" s="289"/>
      <c r="T36" s="289"/>
      <c r="U36" s="54" t="s">
        <v>7</v>
      </c>
      <c r="V36" s="288" t="str">
        <f>K13</f>
        <v>  (A)</v>
      </c>
      <c r="W36" s="289"/>
      <c r="X36" s="289"/>
      <c r="Y36" s="289"/>
      <c r="Z36" s="289"/>
      <c r="AA36" s="289"/>
      <c r="AB36" s="289"/>
      <c r="AC36" s="289"/>
      <c r="AD36" s="289"/>
      <c r="AE36" s="290"/>
      <c r="AF36" s="112"/>
      <c r="AG36" s="56"/>
      <c r="AH36" s="54" t="s">
        <v>8</v>
      </c>
      <c r="AI36" s="55"/>
    </row>
    <row r="37" spans="4:35" ht="15">
      <c r="D37" s="112"/>
      <c r="E37" s="116"/>
      <c r="F37" s="112"/>
      <c r="G37" s="117"/>
      <c r="H37" s="102">
        <f>Eingabe!$S$18</f>
        <v>3</v>
      </c>
      <c r="I37" s="123">
        <f>Eingabe!$L$21</f>
        <v>2</v>
      </c>
      <c r="J37" s="112"/>
      <c r="K37" s="291" t="str">
        <f>'Tunierplan (A3)'!V17</f>
        <v>  (K)</v>
      </c>
      <c r="L37" s="289"/>
      <c r="M37" s="289"/>
      <c r="N37" s="289"/>
      <c r="O37" s="289"/>
      <c r="P37" s="289"/>
      <c r="Q37" s="289"/>
      <c r="R37" s="289"/>
      <c r="S37" s="289"/>
      <c r="T37" s="289"/>
      <c r="U37" s="54" t="s">
        <v>7</v>
      </c>
      <c r="V37" s="288" t="str">
        <f>'Tunierplan (A3)'!V15</f>
        <v>  (H)</v>
      </c>
      <c r="W37" s="289"/>
      <c r="X37" s="289"/>
      <c r="Y37" s="289"/>
      <c r="Z37" s="289"/>
      <c r="AA37" s="289"/>
      <c r="AB37" s="289"/>
      <c r="AC37" s="289"/>
      <c r="AD37" s="289"/>
      <c r="AE37" s="290"/>
      <c r="AF37" s="112"/>
      <c r="AG37" s="56"/>
      <c r="AH37" s="54" t="s">
        <v>8</v>
      </c>
      <c r="AI37" s="55"/>
    </row>
    <row r="38" spans="4:35" ht="15.75" thickBot="1">
      <c r="D38" s="138"/>
      <c r="E38" s="139"/>
      <c r="F38" s="138"/>
      <c r="G38" s="140"/>
      <c r="H38" s="141">
        <f>Eingabe!$S$19</f>
        <v>4</v>
      </c>
      <c r="I38" s="142">
        <f>Eingabe!$L$21</f>
        <v>2</v>
      </c>
      <c r="J38" s="138"/>
      <c r="K38" s="299" t="str">
        <f>'Tunierplan (A3)'!V16</f>
        <v>  (I)</v>
      </c>
      <c r="L38" s="295"/>
      <c r="M38" s="295"/>
      <c r="N38" s="295"/>
      <c r="O38" s="295"/>
      <c r="P38" s="295"/>
      <c r="Q38" s="295"/>
      <c r="R38" s="295"/>
      <c r="S38" s="295"/>
      <c r="T38" s="295"/>
      <c r="U38" s="143" t="s">
        <v>7</v>
      </c>
      <c r="V38" s="294" t="str">
        <f>'Tunierplan (A3)'!V13</f>
        <v>  (F)</v>
      </c>
      <c r="W38" s="295"/>
      <c r="X38" s="295"/>
      <c r="Y38" s="295"/>
      <c r="Z38" s="295"/>
      <c r="AA38" s="295"/>
      <c r="AB38" s="295"/>
      <c r="AC38" s="295"/>
      <c r="AD38" s="295"/>
      <c r="AE38" s="296"/>
      <c r="AF38" s="138"/>
      <c r="AG38" s="144"/>
      <c r="AH38" s="143" t="s">
        <v>8</v>
      </c>
      <c r="AI38" s="145"/>
    </row>
    <row r="39" spans="4:35" ht="16.5" thickTop="1">
      <c r="D39" s="129">
        <v>5</v>
      </c>
      <c r="E39" s="130">
        <f>G35+Eingabe!M18*0.000694444</f>
        <v>0.4791666266666668</v>
      </c>
      <c r="F39" s="131" t="s">
        <v>7</v>
      </c>
      <c r="G39" s="132">
        <f>E39+Eingabe!M16*0.000694444</f>
        <v>0.48958328666666684</v>
      </c>
      <c r="H39" s="133">
        <f>Eingabe!$S$16</f>
        <v>1</v>
      </c>
      <c r="I39" s="134">
        <f>Eingabe!$C$21</f>
        <v>1</v>
      </c>
      <c r="J39" s="135"/>
      <c r="K39" s="292" t="str">
        <f>K17</f>
        <v> (E)</v>
      </c>
      <c r="L39" s="293"/>
      <c r="M39" s="293"/>
      <c r="N39" s="293"/>
      <c r="O39" s="293"/>
      <c r="P39" s="293"/>
      <c r="Q39" s="293"/>
      <c r="R39" s="293"/>
      <c r="S39" s="293"/>
      <c r="T39" s="293"/>
      <c r="U39" s="131" t="s">
        <v>7</v>
      </c>
      <c r="V39" s="297" t="str">
        <f>K16</f>
        <v> (D)</v>
      </c>
      <c r="W39" s="293"/>
      <c r="X39" s="293"/>
      <c r="Y39" s="293"/>
      <c r="Z39" s="293"/>
      <c r="AA39" s="293"/>
      <c r="AB39" s="293"/>
      <c r="AC39" s="293"/>
      <c r="AD39" s="293"/>
      <c r="AE39" s="298"/>
      <c r="AF39" s="135"/>
      <c r="AG39" s="136"/>
      <c r="AH39" s="131" t="s">
        <v>8</v>
      </c>
      <c r="AI39" s="137"/>
    </row>
    <row r="40" spans="4:35" ht="15">
      <c r="D40" s="112"/>
      <c r="E40" s="116"/>
      <c r="F40" s="112"/>
      <c r="G40" s="117"/>
      <c r="H40" s="102">
        <f>Eingabe!$S$17</f>
        <v>2</v>
      </c>
      <c r="I40" s="122">
        <f>Eingabe!$C$21</f>
        <v>1</v>
      </c>
      <c r="J40" s="112"/>
      <c r="K40" s="291" t="str">
        <f>K14</f>
        <v> (B)</v>
      </c>
      <c r="L40" s="289"/>
      <c r="M40" s="289"/>
      <c r="N40" s="289"/>
      <c r="O40" s="289"/>
      <c r="P40" s="289"/>
      <c r="Q40" s="289"/>
      <c r="R40" s="289"/>
      <c r="S40" s="289"/>
      <c r="T40" s="289"/>
      <c r="U40" s="54" t="s">
        <v>7</v>
      </c>
      <c r="V40" s="288" t="str">
        <f>K15</f>
        <v> (C)</v>
      </c>
      <c r="W40" s="289"/>
      <c r="X40" s="289"/>
      <c r="Y40" s="289"/>
      <c r="Z40" s="289"/>
      <c r="AA40" s="289"/>
      <c r="AB40" s="289"/>
      <c r="AC40" s="289"/>
      <c r="AD40" s="289"/>
      <c r="AE40" s="290"/>
      <c r="AF40" s="112"/>
      <c r="AG40" s="56"/>
      <c r="AH40" s="54" t="s">
        <v>8</v>
      </c>
      <c r="AI40" s="55"/>
    </row>
    <row r="41" spans="4:35" ht="15">
      <c r="D41" s="112"/>
      <c r="E41" s="116"/>
      <c r="F41" s="112"/>
      <c r="G41" s="117"/>
      <c r="H41" s="102">
        <f>Eingabe!$S$18</f>
        <v>3</v>
      </c>
      <c r="I41" s="123">
        <f>Eingabe!$L$21</f>
        <v>2</v>
      </c>
      <c r="J41" s="112"/>
      <c r="K41" s="291" t="str">
        <f>'Tunierplan (A3)'!V17</f>
        <v>  (K)</v>
      </c>
      <c r="L41" s="289"/>
      <c r="M41" s="289"/>
      <c r="N41" s="289"/>
      <c r="O41" s="289"/>
      <c r="P41" s="289"/>
      <c r="Q41" s="289"/>
      <c r="R41" s="289"/>
      <c r="S41" s="289"/>
      <c r="T41" s="289"/>
      <c r="U41" s="54" t="s">
        <v>7</v>
      </c>
      <c r="V41" s="288" t="str">
        <f>'Tunierplan (A3)'!V16</f>
        <v>  (I)</v>
      </c>
      <c r="W41" s="289"/>
      <c r="X41" s="289"/>
      <c r="Y41" s="289"/>
      <c r="Z41" s="289"/>
      <c r="AA41" s="289"/>
      <c r="AB41" s="289"/>
      <c r="AC41" s="289"/>
      <c r="AD41" s="289"/>
      <c r="AE41" s="290"/>
      <c r="AF41" s="112"/>
      <c r="AG41" s="56"/>
      <c r="AH41" s="54" t="s">
        <v>8</v>
      </c>
      <c r="AI41" s="55"/>
    </row>
    <row r="42" spans="4:35" ht="15.75" thickBot="1">
      <c r="D42" s="138"/>
      <c r="E42" s="139"/>
      <c r="F42" s="138"/>
      <c r="G42" s="140"/>
      <c r="H42" s="141">
        <f>Eingabe!$S$19</f>
        <v>4</v>
      </c>
      <c r="I42" s="142">
        <f>Eingabe!$L$21</f>
        <v>2</v>
      </c>
      <c r="J42" s="138"/>
      <c r="K42" s="299" t="str">
        <f>'Tunierplan (A3)'!V14</f>
        <v>  (G)</v>
      </c>
      <c r="L42" s="295"/>
      <c r="M42" s="295"/>
      <c r="N42" s="295"/>
      <c r="O42" s="295"/>
      <c r="P42" s="295"/>
      <c r="Q42" s="295"/>
      <c r="R42" s="295"/>
      <c r="S42" s="295"/>
      <c r="T42" s="295"/>
      <c r="U42" s="143" t="s">
        <v>7</v>
      </c>
      <c r="V42" s="294" t="str">
        <f>'Tunierplan (A3)'!V15</f>
        <v>  (H)</v>
      </c>
      <c r="W42" s="295"/>
      <c r="X42" s="295"/>
      <c r="Y42" s="295"/>
      <c r="Z42" s="295"/>
      <c r="AA42" s="295"/>
      <c r="AB42" s="295"/>
      <c r="AC42" s="295"/>
      <c r="AD42" s="295"/>
      <c r="AE42" s="296"/>
      <c r="AF42" s="138"/>
      <c r="AG42" s="144"/>
      <c r="AH42" s="143" t="s">
        <v>8</v>
      </c>
      <c r="AI42" s="145"/>
    </row>
    <row r="43" spans="31:35" ht="15.75" thickTop="1">
      <c r="AE43" s="52"/>
      <c r="AI43" s="1"/>
    </row>
    <row r="44" spans="31:35" ht="15">
      <c r="AE44" s="52"/>
      <c r="AI44" s="1"/>
    </row>
    <row r="45" spans="4:35" ht="15.75">
      <c r="D45" s="6" t="s">
        <v>10</v>
      </c>
      <c r="H45" s="36" t="s">
        <v>11</v>
      </c>
      <c r="J45" s="113"/>
      <c r="K45" s="103">
        <f>Eingabe!$C$21</f>
        <v>1</v>
      </c>
      <c r="L45" s="321" t="str">
        <f>K17</f>
        <v> (E)</v>
      </c>
      <c r="M45" s="262"/>
      <c r="N45" s="262"/>
      <c r="O45" s="262"/>
      <c r="P45" s="262"/>
      <c r="Q45" s="262"/>
      <c r="R45" s="262"/>
      <c r="S45" s="262"/>
      <c r="T45" s="262"/>
      <c r="U45" s="99"/>
      <c r="V45" s="104">
        <f>Eingabe!$L$21</f>
        <v>2</v>
      </c>
      <c r="W45" s="321" t="str">
        <f>'Tunierplan (A3)'!V17</f>
        <v>  (K)</v>
      </c>
      <c r="X45" s="262"/>
      <c r="Y45" s="262"/>
      <c r="Z45" s="262"/>
      <c r="AA45" s="262"/>
      <c r="AB45" s="262"/>
      <c r="AC45" s="262"/>
      <c r="AD45" s="262"/>
      <c r="AE45" s="262"/>
      <c r="AF45" s="113"/>
      <c r="AI45" s="1"/>
    </row>
    <row r="46" spans="8:35" ht="15">
      <c r="H46" s="36" t="s">
        <v>12</v>
      </c>
      <c r="J46" s="113"/>
      <c r="K46" s="103">
        <f>Eingabe!$C$21</f>
        <v>1</v>
      </c>
      <c r="L46" s="321" t="str">
        <f>K16</f>
        <v> (D)</v>
      </c>
      <c r="M46" s="262"/>
      <c r="N46" s="262"/>
      <c r="O46" s="262"/>
      <c r="P46" s="262"/>
      <c r="Q46" s="262"/>
      <c r="R46" s="262"/>
      <c r="S46" s="262"/>
      <c r="T46" s="262"/>
      <c r="U46" s="99"/>
      <c r="V46" s="104">
        <f>Eingabe!$L$21</f>
        <v>2</v>
      </c>
      <c r="W46" s="321" t="str">
        <f>'Tunierplan (A3)'!V16</f>
        <v>  (I)</v>
      </c>
      <c r="X46" s="262"/>
      <c r="Y46" s="262"/>
      <c r="Z46" s="262"/>
      <c r="AA46" s="262"/>
      <c r="AB46" s="262"/>
      <c r="AC46" s="262"/>
      <c r="AD46" s="262"/>
      <c r="AE46" s="262"/>
      <c r="AF46" s="113"/>
      <c r="AI46" s="1"/>
    </row>
    <row r="47" spans="8:35" ht="15">
      <c r="H47" s="36" t="s">
        <v>13</v>
      </c>
      <c r="J47" s="113"/>
      <c r="K47" s="103">
        <f>Eingabe!$C$21</f>
        <v>1</v>
      </c>
      <c r="L47" s="321" t="str">
        <f>K15</f>
        <v> (C)</v>
      </c>
      <c r="M47" s="262"/>
      <c r="N47" s="262"/>
      <c r="O47" s="262"/>
      <c r="P47" s="262"/>
      <c r="Q47" s="262"/>
      <c r="R47" s="262"/>
      <c r="S47" s="262"/>
      <c r="T47" s="262"/>
      <c r="U47" s="99"/>
      <c r="V47" s="104">
        <f>Eingabe!$L$21</f>
        <v>2</v>
      </c>
      <c r="W47" s="321" t="str">
        <f>'Tunierplan (A3)'!V15</f>
        <v>  (H)</v>
      </c>
      <c r="X47" s="262"/>
      <c r="Y47" s="262"/>
      <c r="Z47" s="262"/>
      <c r="AA47" s="262"/>
      <c r="AB47" s="262"/>
      <c r="AC47" s="262"/>
      <c r="AD47" s="262"/>
      <c r="AE47" s="262"/>
      <c r="AF47" s="113"/>
      <c r="AI47" s="1"/>
    </row>
    <row r="48" spans="8:35" ht="15">
      <c r="H48" s="36" t="s">
        <v>14</v>
      </c>
      <c r="J48" s="113"/>
      <c r="K48" s="103">
        <f>Eingabe!$C$21</f>
        <v>1</v>
      </c>
      <c r="L48" s="321" t="str">
        <f>K14</f>
        <v> (B)</v>
      </c>
      <c r="M48" s="262"/>
      <c r="N48" s="262"/>
      <c r="O48" s="262"/>
      <c r="P48" s="262"/>
      <c r="Q48" s="262"/>
      <c r="R48" s="262"/>
      <c r="S48" s="262"/>
      <c r="T48" s="262"/>
      <c r="U48" s="99"/>
      <c r="V48" s="104">
        <f>Eingabe!$L$21</f>
        <v>2</v>
      </c>
      <c r="W48" s="321" t="str">
        <f>'Tunierplan (A3)'!V14</f>
        <v>  (G)</v>
      </c>
      <c r="X48" s="262"/>
      <c r="Y48" s="262"/>
      <c r="Z48" s="262"/>
      <c r="AA48" s="262"/>
      <c r="AB48" s="262"/>
      <c r="AC48" s="262"/>
      <c r="AD48" s="262"/>
      <c r="AE48" s="262"/>
      <c r="AF48" s="113"/>
      <c r="AI48" s="1"/>
    </row>
    <row r="49" spans="8:35" ht="15">
      <c r="H49" s="36" t="s">
        <v>15</v>
      </c>
      <c r="J49" s="113"/>
      <c r="K49" s="103">
        <f>Eingabe!$C$21</f>
        <v>1</v>
      </c>
      <c r="L49" s="321" t="str">
        <f>K13</f>
        <v>  (A)</v>
      </c>
      <c r="M49" s="262"/>
      <c r="N49" s="262"/>
      <c r="O49" s="262"/>
      <c r="P49" s="262"/>
      <c r="Q49" s="262"/>
      <c r="R49" s="262"/>
      <c r="S49" s="262"/>
      <c r="T49" s="262"/>
      <c r="U49" s="99"/>
      <c r="V49" s="104">
        <f>Eingabe!$L$21</f>
        <v>2</v>
      </c>
      <c r="W49" s="321" t="str">
        <f>'Tunierplan (A3)'!V13</f>
        <v>  (F)</v>
      </c>
      <c r="X49" s="262"/>
      <c r="Y49" s="262"/>
      <c r="Z49" s="262"/>
      <c r="AA49" s="262"/>
      <c r="AB49" s="262"/>
      <c r="AC49" s="262"/>
      <c r="AD49" s="262"/>
      <c r="AE49" s="262"/>
      <c r="AF49" s="113"/>
      <c r="AI49" s="1"/>
    </row>
    <row r="50" spans="31:35" ht="15">
      <c r="AE50" s="52"/>
      <c r="AI50" s="1"/>
    </row>
    <row r="51" spans="31:35" ht="15">
      <c r="AE51" s="52"/>
      <c r="AI51" s="1"/>
    </row>
  </sheetData>
  <sheetProtection/>
  <mergeCells count="62">
    <mergeCell ref="K14:T14"/>
    <mergeCell ref="K15:T15"/>
    <mergeCell ref="K8:T8"/>
    <mergeCell ref="AG20:AI20"/>
    <mergeCell ref="K21:T21"/>
    <mergeCell ref="V21:AE21"/>
    <mergeCell ref="K22:T22"/>
    <mergeCell ref="V22:AE22"/>
    <mergeCell ref="K16:T16"/>
    <mergeCell ref="K17:T17"/>
    <mergeCell ref="K23:T23"/>
    <mergeCell ref="V23:AE23"/>
    <mergeCell ref="K24:T24"/>
    <mergeCell ref="V24:AE24"/>
    <mergeCell ref="K25:T25"/>
    <mergeCell ref="V25:AE25"/>
    <mergeCell ref="K26:T26"/>
    <mergeCell ref="V26:AE26"/>
    <mergeCell ref="K27:T27"/>
    <mergeCell ref="V27:AE27"/>
    <mergeCell ref="K28:T28"/>
    <mergeCell ref="V28:AE28"/>
    <mergeCell ref="K31:T31"/>
    <mergeCell ref="V31:AE31"/>
    <mergeCell ref="K32:T32"/>
    <mergeCell ref="V32:AE32"/>
    <mergeCell ref="K33:T33"/>
    <mergeCell ref="V33:AE33"/>
    <mergeCell ref="K34:T34"/>
    <mergeCell ref="V34:AE34"/>
    <mergeCell ref="K35:T35"/>
    <mergeCell ref="V35:AE35"/>
    <mergeCell ref="K36:T36"/>
    <mergeCell ref="V36:AE36"/>
    <mergeCell ref="K37:T37"/>
    <mergeCell ref="V37:AE37"/>
    <mergeCell ref="K38:T38"/>
    <mergeCell ref="V38:AE38"/>
    <mergeCell ref="K39:T39"/>
    <mergeCell ref="V39:AE39"/>
    <mergeCell ref="K40:T40"/>
    <mergeCell ref="V40:AE40"/>
    <mergeCell ref="L47:T47"/>
    <mergeCell ref="W47:AE47"/>
    <mergeCell ref="L48:T48"/>
    <mergeCell ref="W48:AE48"/>
    <mergeCell ref="K41:T41"/>
    <mergeCell ref="V41:AE41"/>
    <mergeCell ref="K42:T42"/>
    <mergeCell ref="V42:AE42"/>
    <mergeCell ref="L45:T45"/>
    <mergeCell ref="W45:AE45"/>
    <mergeCell ref="L49:T49"/>
    <mergeCell ref="W49:AE49"/>
    <mergeCell ref="V13:AE13"/>
    <mergeCell ref="V14:AE14"/>
    <mergeCell ref="V15:AE15"/>
    <mergeCell ref="V16:AE16"/>
    <mergeCell ref="V17:AE17"/>
    <mergeCell ref="K13:T13"/>
    <mergeCell ref="L46:T46"/>
    <mergeCell ref="W46:AE46"/>
  </mergeCells>
  <conditionalFormatting sqref="J41:J42 F41:F42 AF41:AG42 U37:U38 J37:J38 F37:F38 AF37:AG38 U33:U34 J33:J34 F33:F34 AF33:AG34 J27:J28 F27:F28 AF27:AG28 U41:U42 U23:U24 F23:F24 J23:J24 AF23:AG24 U27:U28">
    <cfRule type="cellIs" priority="7" dxfId="11" operator="equal" stopIfTrue="1">
      <formula>#REF!</formula>
    </cfRule>
  </conditionalFormatting>
  <conditionalFormatting sqref="K8">
    <cfRule type="expression" priority="5" dxfId="16" stopIfTrue="1">
      <formula>$G$2&gt;"E"</formula>
    </cfRule>
    <cfRule type="expression" priority="6" dxfId="15" stopIfTrue="1">
      <formula>$G$2&lt;"F"</formula>
    </cfRule>
  </conditionalFormatting>
  <conditionalFormatting sqref="K8 AF11:AI17 U8:Y8">
    <cfRule type="cellIs" priority="4" dxfId="12" operator="equal" stopIfTrue="1">
      <formula>" "</formula>
    </cfRule>
  </conditionalFormatting>
  <conditionalFormatting sqref="AF45:AF49 W45:W49 U45:U49 J45:J49 L45:L49 L41:T42 V31:V42 AF31:AF42 L27:T28 L23:T24 W23:AE24 W27:AE28 J13:K17 L33:T34 W33:AE34 L37:T38 W37:AE38 W41:AE42 AF13:AF17 AF21:AF28 V21:V28 K21:K28 K31:K42 V13:AA17">
    <cfRule type="cellIs" priority="3" dxfId="13" operator="equal" stopIfTrue="1">
      <formula>$K$8</formula>
    </cfRule>
  </conditionalFormatting>
  <conditionalFormatting sqref="I8">
    <cfRule type="expression" priority="2" dxfId="12" stopIfTrue="1">
      <formula>$K$8=" "</formula>
    </cfRule>
  </conditionalFormatting>
  <dataValidations count="1">
    <dataValidation type="list" allowBlank="1" showInputMessage="1" showErrorMessage="1" sqref="G2">
      <formula1>$AK$2:$AK$15</formula1>
    </dataValidation>
  </dataValidations>
  <printOptions/>
  <pageMargins left="0.5905511811023623" right="0.1968503937007874" top="0.3937007874015748" bottom="0.4724409448818898" header="0.31496062992125984" footer="0.31496062992125984"/>
  <pageSetup horizontalDpi="600" verticalDpi="600" orientation="landscape" paperSize="9" scale="140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4"/>
  <dimension ref="A1:P40"/>
  <sheetViews>
    <sheetView zoomScalePageLayoutView="0" workbookViewId="0" topLeftCell="A7">
      <selection activeCell="C36" sqref="C36"/>
    </sheetView>
  </sheetViews>
  <sheetFormatPr defaultColWidth="11.421875" defaultRowHeight="12.75"/>
  <cols>
    <col min="1" max="2" width="2.7109375" style="0" customWidth="1"/>
    <col min="3" max="3" width="16.7109375" style="36" customWidth="1"/>
    <col min="4" max="8" width="5.7109375" style="0" customWidth="1"/>
    <col min="9" max="9" width="6.7109375" style="0" customWidth="1"/>
    <col min="10" max="14" width="3.7109375" style="0" customWidth="1"/>
    <col min="15" max="16" width="4.7109375" style="0" customWidth="1"/>
    <col min="17" max="20" width="3.7109375" style="0" customWidth="1"/>
    <col min="21" max="21" width="4.7109375" style="0" customWidth="1"/>
  </cols>
  <sheetData>
    <row r="1" ht="12.75">
      <c r="C1"/>
    </row>
    <row r="2" ht="12.75">
      <c r="C2"/>
    </row>
    <row r="3" ht="12.75">
      <c r="C3"/>
    </row>
    <row r="4" ht="12.75">
      <c r="C4"/>
    </row>
    <row r="5" ht="12.75">
      <c r="C5"/>
    </row>
    <row r="6" ht="12.75">
      <c r="C6"/>
    </row>
    <row r="9" spans="4:15" ht="15">
      <c r="D9" s="327" t="str">
        <f>Tunierplan!M8</f>
        <v>Spielzeit: 15 Min.</v>
      </c>
      <c r="E9" s="328"/>
      <c r="F9" s="328"/>
      <c r="G9" s="328"/>
      <c r="I9" s="36"/>
      <c r="J9" s="68" t="s">
        <v>6</v>
      </c>
      <c r="K9" s="69"/>
      <c r="L9" s="70"/>
      <c r="M9" s="71" t="s">
        <v>31</v>
      </c>
      <c r="N9" s="70"/>
      <c r="O9" s="70"/>
    </row>
    <row r="10" spans="4:15" ht="12.75">
      <c r="D10" s="36"/>
      <c r="E10" s="36"/>
      <c r="F10" s="36"/>
      <c r="G10" s="36"/>
      <c r="H10" s="36"/>
      <c r="I10" s="36"/>
      <c r="J10" s="54">
        <v>1</v>
      </c>
      <c r="K10" s="329">
        <f>Eingabe!M15</f>
        <v>0.4166666666666667</v>
      </c>
      <c r="L10" s="329"/>
      <c r="M10" s="54" t="s">
        <v>7</v>
      </c>
      <c r="N10" s="330">
        <f>K10+Eingabe!M16*0.000694444</f>
        <v>0.4270833266666667</v>
      </c>
      <c r="O10" s="331"/>
    </row>
    <row r="11" spans="4:15" ht="12.75">
      <c r="D11" s="36"/>
      <c r="E11" s="36"/>
      <c r="F11" s="36"/>
      <c r="G11" s="36"/>
      <c r="H11" s="36"/>
      <c r="I11" s="36"/>
      <c r="J11" s="54">
        <v>2</v>
      </c>
      <c r="K11" s="329">
        <f>N10+Eingabe!M17*0.000694444</f>
        <v>0.43055554666666673</v>
      </c>
      <c r="L11" s="329"/>
      <c r="M11" s="54" t="s">
        <v>7</v>
      </c>
      <c r="N11" s="330">
        <f>K11+Eingabe!M16*0.000694444</f>
        <v>0.44097220666666676</v>
      </c>
      <c r="O11" s="331"/>
    </row>
    <row r="12" spans="4:15" ht="12.75">
      <c r="D12" s="36"/>
      <c r="E12" s="36"/>
      <c r="F12" s="36"/>
      <c r="G12" s="36"/>
      <c r="H12" s="36"/>
      <c r="I12" s="36"/>
      <c r="J12" s="54">
        <v>3</v>
      </c>
      <c r="K12" s="329">
        <f>N11+Eingabe!M18*0.000694444</f>
        <v>0.44791664666666675</v>
      </c>
      <c r="L12" s="329"/>
      <c r="M12" s="54" t="s">
        <v>7</v>
      </c>
      <c r="N12" s="330">
        <f>K12+Eingabe!M16*0.000694444</f>
        <v>0.4583333066666668</v>
      </c>
      <c r="O12" s="331"/>
    </row>
    <row r="13" spans="4:15" ht="12.75">
      <c r="D13" s="36"/>
      <c r="E13" s="36"/>
      <c r="F13" s="36"/>
      <c r="G13" s="36"/>
      <c r="H13" s="36"/>
      <c r="I13" s="36"/>
      <c r="J13" s="54">
        <v>4</v>
      </c>
      <c r="K13" s="329">
        <f>N12+Eingabe!M17*0.000694444</f>
        <v>0.4618055266666668</v>
      </c>
      <c r="L13" s="329"/>
      <c r="M13" s="54" t="s">
        <v>7</v>
      </c>
      <c r="N13" s="330">
        <f>K13+Eingabe!M16*0.000694444</f>
        <v>0.4722221866666668</v>
      </c>
      <c r="O13" s="331"/>
    </row>
    <row r="14" spans="1:15" ht="12.75">
      <c r="A14" s="325" t="s">
        <v>56</v>
      </c>
      <c r="B14" s="325" t="s">
        <v>57</v>
      </c>
      <c r="D14" s="36"/>
      <c r="E14" s="36"/>
      <c r="F14" s="36"/>
      <c r="G14" s="36"/>
      <c r="H14" s="36"/>
      <c r="I14" s="36"/>
      <c r="J14" s="54">
        <v>5</v>
      </c>
      <c r="K14" s="329">
        <f>N13+Eingabe!M18*0.000694444</f>
        <v>0.4791666266666668</v>
      </c>
      <c r="L14" s="329"/>
      <c r="M14" s="54" t="s">
        <v>7</v>
      </c>
      <c r="N14" s="330">
        <f>K14+Eingabe!M16*0.000694444</f>
        <v>0.48958328666666684</v>
      </c>
      <c r="O14" s="331"/>
    </row>
    <row r="15" spans="1:2" ht="12.75">
      <c r="A15" s="325"/>
      <c r="B15" s="325"/>
    </row>
    <row r="16" spans="1:2" ht="12.75">
      <c r="A16" s="325"/>
      <c r="B16" s="325"/>
    </row>
    <row r="17" spans="1:7" ht="15.75">
      <c r="A17" s="325"/>
      <c r="B17" s="325"/>
      <c r="D17" s="2" t="s">
        <v>46</v>
      </c>
      <c r="E17" s="24"/>
      <c r="F17" s="24"/>
      <c r="G17" s="24"/>
    </row>
    <row r="18" spans="1:2" ht="12.75">
      <c r="A18" s="325"/>
      <c r="B18" s="325"/>
    </row>
    <row r="19" spans="1:16" ht="12.75">
      <c r="A19" s="325"/>
      <c r="B19" s="325"/>
      <c r="D19" s="26" t="s">
        <v>23</v>
      </c>
      <c r="E19" s="26"/>
      <c r="F19" s="26"/>
      <c r="G19" s="26"/>
      <c r="H19" s="26"/>
      <c r="I19" s="27"/>
      <c r="J19" s="25" t="s">
        <v>22</v>
      </c>
      <c r="K19" s="26"/>
      <c r="L19" s="26"/>
      <c r="M19" s="26"/>
      <c r="N19" s="26"/>
      <c r="O19" s="27"/>
      <c r="P19" s="28" t="s">
        <v>24</v>
      </c>
    </row>
    <row r="20" spans="1:16" ht="12.75">
      <c r="A20" s="326"/>
      <c r="B20" s="326"/>
      <c r="D20" s="29" t="s">
        <v>25</v>
      </c>
      <c r="E20" s="30" t="s">
        <v>26</v>
      </c>
      <c r="F20" s="30" t="s">
        <v>27</v>
      </c>
      <c r="G20" s="30" t="s">
        <v>28</v>
      </c>
      <c r="H20" s="30" t="s">
        <v>29</v>
      </c>
      <c r="I20" s="31" t="s">
        <v>30</v>
      </c>
      <c r="J20" s="29" t="s">
        <v>25</v>
      </c>
      <c r="K20" s="30" t="s">
        <v>26</v>
      </c>
      <c r="L20" s="30" t="s">
        <v>27</v>
      </c>
      <c r="M20" s="30" t="s">
        <v>28</v>
      </c>
      <c r="N20" s="30" t="s">
        <v>29</v>
      </c>
      <c r="O20" s="31" t="s">
        <v>30</v>
      </c>
      <c r="P20" s="34"/>
    </row>
    <row r="21" spans="1:16" ht="12.75">
      <c r="A21" s="28"/>
      <c r="B21" s="28"/>
      <c r="C21" s="91" t="str">
        <f>IF(Eingabe!D22&gt;0,Eingabe!D22," ")</f>
        <v> </v>
      </c>
      <c r="D21" s="28"/>
      <c r="E21" s="25"/>
      <c r="F21" s="25"/>
      <c r="G21" s="25"/>
      <c r="H21" s="32"/>
      <c r="I21" s="33"/>
      <c r="J21" s="28"/>
      <c r="K21" s="25"/>
      <c r="L21" s="25"/>
      <c r="M21" s="25"/>
      <c r="N21" s="32"/>
      <c r="O21" s="33"/>
      <c r="P21" s="28"/>
    </row>
    <row r="22" spans="1:16" ht="12.75">
      <c r="A22" s="28"/>
      <c r="B22" s="28"/>
      <c r="C22" s="91" t="str">
        <f>IF(Eingabe!D23&gt;0,Eingabe!D23," ")</f>
        <v> </v>
      </c>
      <c r="D22" s="28"/>
      <c r="E22" s="25"/>
      <c r="F22" s="25"/>
      <c r="G22" s="32"/>
      <c r="H22" s="25"/>
      <c r="I22" s="33"/>
      <c r="J22" s="28"/>
      <c r="K22" s="25"/>
      <c r="L22" s="25"/>
      <c r="M22" s="32"/>
      <c r="N22" s="25"/>
      <c r="O22" s="33"/>
      <c r="P22" s="28"/>
    </row>
    <row r="23" spans="1:16" ht="12.75">
      <c r="A23" s="28"/>
      <c r="B23" s="28"/>
      <c r="C23" s="91" t="str">
        <f>IF(Eingabe!D24&gt;0,Eingabe!D24," ")</f>
        <v> </v>
      </c>
      <c r="D23" s="28"/>
      <c r="E23" s="25"/>
      <c r="F23" s="32"/>
      <c r="G23" s="25"/>
      <c r="H23" s="25"/>
      <c r="I23" s="33"/>
      <c r="J23" s="28"/>
      <c r="K23" s="25"/>
      <c r="L23" s="32"/>
      <c r="M23" s="25"/>
      <c r="N23" s="25"/>
      <c r="O23" s="33"/>
      <c r="P23" s="28"/>
    </row>
    <row r="24" spans="1:16" ht="12.75">
      <c r="A24" s="28"/>
      <c r="B24" s="28"/>
      <c r="C24" s="91" t="str">
        <f>IF(Eingabe!D25&gt;0,Eingabe!D25," ")</f>
        <v> </v>
      </c>
      <c r="D24" s="28"/>
      <c r="E24" s="32"/>
      <c r="F24" s="25"/>
      <c r="G24" s="25"/>
      <c r="H24" s="25"/>
      <c r="I24" s="33"/>
      <c r="J24" s="28"/>
      <c r="K24" s="32"/>
      <c r="L24" s="25"/>
      <c r="M24" s="25"/>
      <c r="N24" s="25"/>
      <c r="O24" s="33"/>
      <c r="P24" s="28"/>
    </row>
    <row r="25" spans="1:16" ht="12.75">
      <c r="A25" s="28"/>
      <c r="B25" s="28"/>
      <c r="C25" s="91" t="str">
        <f>IF(Eingabe!D26&gt;0,Eingabe!D26," ")</f>
        <v> </v>
      </c>
      <c r="D25" s="34"/>
      <c r="E25" s="28"/>
      <c r="F25" s="28"/>
      <c r="G25" s="28"/>
      <c r="H25" s="25"/>
      <c r="I25" s="33"/>
      <c r="J25" s="34"/>
      <c r="K25" s="28"/>
      <c r="L25" s="28"/>
      <c r="M25" s="28"/>
      <c r="N25" s="25"/>
      <c r="O25" s="33"/>
      <c r="P25" s="28"/>
    </row>
    <row r="29" spans="1:2" ht="12.75">
      <c r="A29" s="325" t="s">
        <v>56</v>
      </c>
      <c r="B29" s="325" t="s">
        <v>57</v>
      </c>
    </row>
    <row r="30" spans="1:2" ht="12.75">
      <c r="A30" s="325"/>
      <c r="B30" s="325"/>
    </row>
    <row r="31" spans="1:2" ht="12.75">
      <c r="A31" s="325"/>
      <c r="B31" s="325"/>
    </row>
    <row r="32" spans="1:7" ht="15.75">
      <c r="A32" s="325"/>
      <c r="B32" s="325"/>
      <c r="D32" s="17" t="s">
        <v>47</v>
      </c>
      <c r="E32" s="35"/>
      <c r="F32" s="35"/>
      <c r="G32" s="35"/>
    </row>
    <row r="33" spans="1:2" ht="12.75">
      <c r="A33" s="325"/>
      <c r="B33" s="325"/>
    </row>
    <row r="34" spans="1:16" ht="12.75">
      <c r="A34" s="325"/>
      <c r="B34" s="325"/>
      <c r="D34" s="26" t="s">
        <v>23</v>
      </c>
      <c r="E34" s="26"/>
      <c r="F34" s="26"/>
      <c r="G34" s="26"/>
      <c r="H34" s="26"/>
      <c r="I34" s="27"/>
      <c r="J34" s="25" t="s">
        <v>22</v>
      </c>
      <c r="K34" s="26"/>
      <c r="L34" s="26"/>
      <c r="M34" s="26"/>
      <c r="N34" s="26"/>
      <c r="O34" s="27"/>
      <c r="P34" s="28" t="s">
        <v>24</v>
      </c>
    </row>
    <row r="35" spans="1:16" ht="12.75">
      <c r="A35" s="326"/>
      <c r="B35" s="326"/>
      <c r="D35" s="98" t="s">
        <v>25</v>
      </c>
      <c r="E35" s="30" t="s">
        <v>26</v>
      </c>
      <c r="F35" s="30" t="s">
        <v>27</v>
      </c>
      <c r="G35" s="30" t="s">
        <v>28</v>
      </c>
      <c r="H35" s="30" t="s">
        <v>29</v>
      </c>
      <c r="I35" s="31" t="s">
        <v>30</v>
      </c>
      <c r="J35" s="29" t="s">
        <v>25</v>
      </c>
      <c r="K35" s="30" t="s">
        <v>26</v>
      </c>
      <c r="L35" s="30" t="s">
        <v>27</v>
      </c>
      <c r="M35" s="30" t="s">
        <v>28</v>
      </c>
      <c r="N35" s="30" t="s">
        <v>29</v>
      </c>
      <c r="O35" s="31" t="s">
        <v>30</v>
      </c>
      <c r="P35" s="34"/>
    </row>
    <row r="36" spans="1:16" ht="12.75">
      <c r="A36" s="28"/>
      <c r="B36" s="28"/>
      <c r="C36" s="91" t="str">
        <f>Eingabe!M22</f>
        <v> </v>
      </c>
      <c r="D36" s="28"/>
      <c r="E36" s="25"/>
      <c r="F36" s="25"/>
      <c r="G36" s="25"/>
      <c r="H36" s="32"/>
      <c r="I36" s="33"/>
      <c r="J36" s="28"/>
      <c r="K36" s="25"/>
      <c r="L36" s="25"/>
      <c r="M36" s="25"/>
      <c r="N36" s="32"/>
      <c r="O36" s="33"/>
      <c r="P36" s="28"/>
    </row>
    <row r="37" spans="1:16" ht="12.75">
      <c r="A37" s="28"/>
      <c r="B37" s="28"/>
      <c r="C37" s="91" t="str">
        <f>Eingabe!M23</f>
        <v> </v>
      </c>
      <c r="D37" s="28"/>
      <c r="E37" s="25"/>
      <c r="F37" s="25"/>
      <c r="G37" s="32"/>
      <c r="H37" s="25"/>
      <c r="I37" s="33"/>
      <c r="J37" s="28"/>
      <c r="K37" s="25"/>
      <c r="L37" s="25"/>
      <c r="M37" s="32"/>
      <c r="N37" s="25"/>
      <c r="O37" s="33"/>
      <c r="P37" s="28"/>
    </row>
    <row r="38" spans="1:16" ht="12.75">
      <c r="A38" s="28"/>
      <c r="B38" s="28"/>
      <c r="C38" s="91" t="str">
        <f>Eingabe!M24</f>
        <v> </v>
      </c>
      <c r="D38" s="28"/>
      <c r="E38" s="25"/>
      <c r="F38" s="32"/>
      <c r="G38" s="25"/>
      <c r="H38" s="25"/>
      <c r="I38" s="33"/>
      <c r="J38" s="28"/>
      <c r="K38" s="25"/>
      <c r="L38" s="32"/>
      <c r="M38" s="25"/>
      <c r="N38" s="25"/>
      <c r="O38" s="33"/>
      <c r="P38" s="28"/>
    </row>
    <row r="39" spans="1:16" ht="12.75">
      <c r="A39" s="28"/>
      <c r="B39" s="28"/>
      <c r="C39" s="91" t="str">
        <f>Eingabe!M25</f>
        <v> </v>
      </c>
      <c r="D39" s="28"/>
      <c r="E39" s="32"/>
      <c r="F39" s="25"/>
      <c r="G39" s="25"/>
      <c r="H39" s="25"/>
      <c r="I39" s="33"/>
      <c r="J39" s="28"/>
      <c r="K39" s="32"/>
      <c r="L39" s="25"/>
      <c r="M39" s="25"/>
      <c r="N39" s="25"/>
      <c r="O39" s="33"/>
      <c r="P39" s="28"/>
    </row>
    <row r="40" spans="3:16" ht="12.75">
      <c r="C40" s="91" t="str">
        <f>Eingabe!M26</f>
        <v> </v>
      </c>
      <c r="D40" s="34"/>
      <c r="E40" s="28"/>
      <c r="F40" s="28"/>
      <c r="G40" s="28"/>
      <c r="H40" s="25"/>
      <c r="I40" s="33"/>
      <c r="J40" s="34"/>
      <c r="K40" s="28"/>
      <c r="L40" s="28"/>
      <c r="M40" s="28"/>
      <c r="N40" s="25"/>
      <c r="O40" s="33"/>
      <c r="P40" s="28"/>
    </row>
  </sheetData>
  <sheetProtection sheet="1"/>
  <mergeCells count="15">
    <mergeCell ref="N14:O14"/>
    <mergeCell ref="K10:L10"/>
    <mergeCell ref="K11:L11"/>
    <mergeCell ref="N10:O10"/>
    <mergeCell ref="N11:O11"/>
    <mergeCell ref="N12:O12"/>
    <mergeCell ref="N13:O13"/>
    <mergeCell ref="A29:A35"/>
    <mergeCell ref="B29:B35"/>
    <mergeCell ref="D9:G9"/>
    <mergeCell ref="K12:L12"/>
    <mergeCell ref="K13:L13"/>
    <mergeCell ref="A14:A20"/>
    <mergeCell ref="B14:B20"/>
    <mergeCell ref="K14:L14"/>
  </mergeCells>
  <conditionalFormatting sqref="C21:C25 C36:C40">
    <cfRule type="cellIs" priority="1" dxfId="11" operator="equal" stopIfTrue="1">
      <formula>$G$8</formula>
    </cfRule>
  </conditionalFormatting>
  <printOptions/>
  <pageMargins left="0.7874015748031497" right="0.3937007874015748" top="0.3937007874015748" bottom="0.3937007874015748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5"/>
  <dimension ref="A1:K67"/>
  <sheetViews>
    <sheetView showGridLines="0" zoomScalePageLayoutView="0" workbookViewId="0" topLeftCell="A1">
      <selection activeCell="C23" sqref="C23:E23"/>
    </sheetView>
  </sheetViews>
  <sheetFormatPr defaultColWidth="11.421875" defaultRowHeight="12.75"/>
  <cols>
    <col min="1" max="1" width="2.7109375" style="166" customWidth="1"/>
    <col min="2" max="2" width="20.7109375" style="166" customWidth="1"/>
    <col min="3" max="3" width="15.57421875" style="166" bestFit="1" customWidth="1"/>
    <col min="4" max="5" width="11.421875" style="166" customWidth="1"/>
    <col min="6" max="7" width="6.7109375" style="166" customWidth="1"/>
    <col min="8" max="9" width="11.421875" style="166" customWidth="1"/>
    <col min="10" max="10" width="2.7109375" style="166" customWidth="1"/>
    <col min="11" max="11" width="11.421875" style="166" hidden="1" customWidth="1"/>
    <col min="12" max="16384" width="11.421875" style="166" customWidth="1"/>
  </cols>
  <sheetData>
    <row r="1" spans="8:9" ht="12.75">
      <c r="H1" s="335"/>
      <c r="I1" s="335"/>
    </row>
    <row r="2" spans="8:9" ht="12.75">
      <c r="H2" s="335"/>
      <c r="I2" s="335"/>
    </row>
    <row r="3" spans="8:9" ht="12.75">
      <c r="H3" s="335"/>
      <c r="I3" s="335"/>
    </row>
    <row r="4" spans="2:9" ht="18">
      <c r="B4" s="353" t="s">
        <v>75</v>
      </c>
      <c r="C4" s="353"/>
      <c r="D4" s="353"/>
      <c r="E4" s="353"/>
      <c r="H4" s="335"/>
      <c r="I4" s="335"/>
    </row>
    <row r="5" spans="8:9" ht="12.75">
      <c r="H5" s="335"/>
      <c r="I5" s="335"/>
    </row>
    <row r="6" spans="8:9" ht="12.75">
      <c r="H6" s="335"/>
      <c r="I6" s="335"/>
    </row>
    <row r="7" spans="6:9" ht="18" customHeight="1">
      <c r="F7" s="354"/>
      <c r="G7" s="354"/>
      <c r="H7" s="335"/>
      <c r="I7" s="335"/>
    </row>
    <row r="8" spans="2:7" ht="12.75">
      <c r="B8" s="355"/>
      <c r="C8" s="355"/>
      <c r="D8" s="355"/>
      <c r="E8" s="355"/>
      <c r="F8" s="355"/>
      <c r="G8" s="355"/>
    </row>
    <row r="9" spans="2:7" ht="12.75">
      <c r="B9" s="355"/>
      <c r="C9" s="355"/>
      <c r="D9" s="355"/>
      <c r="E9" s="355"/>
      <c r="F9" s="355"/>
      <c r="G9" s="355"/>
    </row>
    <row r="10" spans="2:7" ht="12.75">
      <c r="B10" s="355" t="str">
        <f>IF(Eingabe!C23&gt;0,Eingabe!C23," ")</f>
        <v>B</v>
      </c>
      <c r="C10" s="355"/>
      <c r="D10" s="355"/>
      <c r="E10" s="355"/>
      <c r="F10" s="355"/>
      <c r="G10" s="355"/>
    </row>
    <row r="11" spans="2:9" ht="12.75">
      <c r="B11" s="356" t="str">
        <f>IF(Eingabe!D28&gt;0,CONCATENATE(Eingabe!D28," - ",Eingabe!D30," - ",Eingabe!D32),"-")</f>
        <v>-</v>
      </c>
      <c r="C11" s="356"/>
      <c r="D11" s="356"/>
      <c r="E11" s="356"/>
      <c r="F11" s="356"/>
      <c r="G11" s="356"/>
      <c r="I11" s="167"/>
    </row>
    <row r="12" spans="2:7" ht="12.75">
      <c r="B12" s="351"/>
      <c r="C12" s="351"/>
      <c r="D12" s="351"/>
      <c r="E12" s="351"/>
      <c r="F12" s="351"/>
      <c r="G12" s="351"/>
    </row>
    <row r="13" spans="2:7" ht="14.25" customHeight="1">
      <c r="B13" s="352" t="s">
        <v>76</v>
      </c>
      <c r="C13" s="352"/>
      <c r="D13" s="352"/>
      <c r="E13" s="352"/>
      <c r="F13" s="352"/>
      <c r="G13" s="352"/>
    </row>
    <row r="14" spans="2:7" ht="14.25" customHeight="1">
      <c r="B14" s="352" t="s">
        <v>77</v>
      </c>
      <c r="C14" s="352"/>
      <c r="D14" s="352"/>
      <c r="E14" s="352"/>
      <c r="F14" s="352"/>
      <c r="G14" s="352"/>
    </row>
    <row r="15" spans="2:7" ht="14.25">
      <c r="B15" s="352"/>
      <c r="C15" s="352"/>
      <c r="D15" s="352"/>
      <c r="E15" s="352"/>
      <c r="F15" s="352"/>
      <c r="G15" s="352"/>
    </row>
    <row r="16" spans="2:7" ht="14.25" customHeight="1">
      <c r="B16" s="352" t="s">
        <v>78</v>
      </c>
      <c r="C16" s="352"/>
      <c r="D16" s="352"/>
      <c r="E16" s="352"/>
      <c r="F16" s="352"/>
      <c r="G16" s="352"/>
    </row>
    <row r="17" spans="2:7" ht="12.75">
      <c r="B17" s="351"/>
      <c r="C17" s="351"/>
      <c r="D17" s="351"/>
      <c r="E17" s="351"/>
      <c r="F17" s="351"/>
      <c r="G17" s="351"/>
    </row>
    <row r="18" spans="2:7" ht="12.75">
      <c r="B18" s="168"/>
      <c r="C18" s="168"/>
      <c r="D18" s="168"/>
      <c r="E18" s="168"/>
      <c r="F18" s="168"/>
      <c r="G18" s="168"/>
    </row>
    <row r="19" spans="2:7" ht="12.75">
      <c r="B19" s="168"/>
      <c r="C19" s="168"/>
      <c r="D19" s="168"/>
      <c r="E19" s="168"/>
      <c r="F19" s="168"/>
      <c r="G19" s="168"/>
    </row>
    <row r="20" spans="2:7" ht="12.75">
      <c r="B20" s="168"/>
      <c r="C20" s="168"/>
      <c r="D20" s="168"/>
      <c r="E20" s="168"/>
      <c r="F20" s="168"/>
      <c r="G20" s="168"/>
    </row>
    <row r="21" spans="2:7" ht="15">
      <c r="B21" s="169" t="s">
        <v>19</v>
      </c>
      <c r="C21" s="349" t="str">
        <f>IF(Eingabe!C15&gt;0,Eingabe!C15," ")</f>
        <v> </v>
      </c>
      <c r="D21" s="349"/>
      <c r="E21" s="349"/>
      <c r="F21" s="345"/>
      <c r="G21" s="345"/>
    </row>
    <row r="22" spans="2:7" ht="28.5" customHeight="1">
      <c r="B22" s="169" t="s">
        <v>20</v>
      </c>
      <c r="C22" s="349" t="str">
        <f>IF(Eingabe!C17&gt;0,Eingabe!C17," ")</f>
        <v> </v>
      </c>
      <c r="D22" s="349"/>
      <c r="E22" s="349"/>
      <c r="F22" s="345"/>
      <c r="G22" s="345"/>
    </row>
    <row r="23" spans="2:7" ht="15" customHeight="1">
      <c r="B23" s="169" t="s">
        <v>79</v>
      </c>
      <c r="C23" s="349" t="str">
        <f>IF(Eingabe!C13&gt;0,CONCATENATE(Eingabe!$C$15," - Junioren")," ")</f>
        <v> - Junioren</v>
      </c>
      <c r="D23" s="349"/>
      <c r="E23" s="349"/>
      <c r="F23" s="350"/>
      <c r="G23" s="350"/>
    </row>
    <row r="24" spans="2:7" ht="15" customHeight="1">
      <c r="B24" s="169" t="s">
        <v>80</v>
      </c>
      <c r="C24" s="343" t="s">
        <v>81</v>
      </c>
      <c r="D24" s="344"/>
      <c r="E24" s="344"/>
      <c r="F24" s="345"/>
      <c r="G24" s="345"/>
    </row>
    <row r="25" spans="2:7" ht="15" customHeight="1">
      <c r="B25" s="169" t="s">
        <v>82</v>
      </c>
      <c r="C25" s="346" t="s">
        <v>104</v>
      </c>
      <c r="D25" s="347"/>
      <c r="E25" s="347"/>
      <c r="F25" s="345"/>
      <c r="G25" s="345"/>
    </row>
    <row r="26" spans="2:7" ht="12.75">
      <c r="B26" s="170"/>
      <c r="C26" s="171"/>
      <c r="D26" s="171"/>
      <c r="E26" s="171"/>
      <c r="F26" s="171"/>
      <c r="G26" s="171"/>
    </row>
    <row r="27" spans="2:7" ht="15">
      <c r="B27" s="169"/>
      <c r="C27" s="172"/>
      <c r="D27" s="172"/>
      <c r="F27" s="348" t="str">
        <f>IF(C28&lt;&gt;"keine","Entschultigt?"," ")</f>
        <v> </v>
      </c>
      <c r="G27" s="348"/>
    </row>
    <row r="28" spans="2:11" ht="15">
      <c r="B28" s="169" t="s">
        <v>83</v>
      </c>
      <c r="C28" s="336" t="s">
        <v>84</v>
      </c>
      <c r="D28" s="337"/>
      <c r="E28" s="337"/>
      <c r="F28" s="195"/>
      <c r="G28" s="173" t="str">
        <f>IF(C28="keine"," ",IF(F28&lt;" ","ß"," "))</f>
        <v> </v>
      </c>
      <c r="K28" s="167" t="s">
        <v>85</v>
      </c>
    </row>
    <row r="29" spans="2:11" ht="15">
      <c r="B29" s="169"/>
      <c r="C29" s="336"/>
      <c r="D29" s="337"/>
      <c r="E29" s="337"/>
      <c r="F29" s="195"/>
      <c r="G29" s="173" t="str">
        <f>IF(C29=""," ",IF(F29&lt;" ","ß"," "))</f>
        <v> </v>
      </c>
      <c r="K29" s="167" t="s">
        <v>86</v>
      </c>
    </row>
    <row r="30" spans="2:7" ht="15">
      <c r="B30" s="169"/>
      <c r="C30" s="336"/>
      <c r="D30" s="337"/>
      <c r="E30" s="337"/>
      <c r="F30" s="195"/>
      <c r="G30" s="173" t="str">
        <f>IF(C30=""," ",IF(F30&lt;" ","ß"," "))</f>
        <v> </v>
      </c>
    </row>
    <row r="31" spans="1:9" ht="15">
      <c r="A31" s="174"/>
      <c r="B31" s="170"/>
      <c r="C31" s="336"/>
      <c r="D31" s="337"/>
      <c r="E31" s="337"/>
      <c r="F31" s="195"/>
      <c r="G31" s="173" t="str">
        <f>IF(C31=""," ",IF(F31&lt;" ","ß"," "))</f>
        <v> </v>
      </c>
      <c r="H31" s="174"/>
      <c r="I31" s="174"/>
    </row>
    <row r="32" spans="1:9" ht="12.75">
      <c r="A32" s="174"/>
      <c r="B32" s="170"/>
      <c r="C32" s="171"/>
      <c r="D32" s="171"/>
      <c r="E32" s="170"/>
      <c r="F32" s="170"/>
      <c r="G32" s="170"/>
      <c r="H32" s="174"/>
      <c r="I32" s="174"/>
    </row>
    <row r="33" spans="1:9" ht="12.75">
      <c r="A33" s="174"/>
      <c r="B33" s="170"/>
      <c r="C33" s="171"/>
      <c r="D33" s="171"/>
      <c r="E33" s="170"/>
      <c r="F33" s="170"/>
      <c r="G33" s="170"/>
      <c r="H33" s="174"/>
      <c r="I33" s="174"/>
    </row>
    <row r="34" spans="2:10" ht="14.25">
      <c r="B34" s="334" t="s">
        <v>87</v>
      </c>
      <c r="C34" s="175" t="str">
        <f>IF(Eingabe!D28&gt;0,Eingabe!D28," ")</f>
        <v> </v>
      </c>
      <c r="D34" s="176"/>
      <c r="E34" s="176"/>
      <c r="F34" s="177" t="s">
        <v>88</v>
      </c>
      <c r="G34" s="175" t="str">
        <f>IF(Eingabe!M28&gt;0,Eingabe!M28," ")</f>
        <v> </v>
      </c>
      <c r="H34" s="175"/>
      <c r="I34" s="175"/>
      <c r="J34" s="176"/>
    </row>
    <row r="35" spans="2:10" ht="14.25">
      <c r="B35" s="334"/>
      <c r="C35" s="175" t="str">
        <f>IF(Eingabe!D30&gt;0,Eingabe!D30," ")</f>
        <v> </v>
      </c>
      <c r="D35" s="176"/>
      <c r="E35" s="176"/>
      <c r="F35" s="177" t="s">
        <v>89</v>
      </c>
      <c r="G35" s="175" t="str">
        <f>IF(Eingabe!M30&gt;0,Eingabe!M30," ")</f>
        <v> </v>
      </c>
      <c r="H35" s="175"/>
      <c r="I35" s="175"/>
      <c r="J35" s="176"/>
    </row>
    <row r="36" spans="2:10" ht="14.25">
      <c r="B36" s="334"/>
      <c r="C36" s="175"/>
      <c r="D36" s="176"/>
      <c r="E36" s="176"/>
      <c r="F36" s="177"/>
      <c r="G36" s="178"/>
      <c r="H36" s="175"/>
      <c r="I36" s="175"/>
      <c r="J36" s="176"/>
    </row>
    <row r="37" spans="2:10" ht="14.25">
      <c r="B37" s="334"/>
      <c r="C37" s="175" t="str">
        <f>IF(Eingabe!D32&gt;0,Eingabe!D32," ")</f>
        <v> </v>
      </c>
      <c r="D37" s="176"/>
      <c r="E37" s="176"/>
      <c r="F37" s="177" t="s">
        <v>90</v>
      </c>
      <c r="G37" s="338" t="str">
        <f>IF(Eingabe!M32&gt;0,Eingabe!M32," ")</f>
        <v> </v>
      </c>
      <c r="H37" s="339"/>
      <c r="I37" s="340"/>
      <c r="J37" s="176"/>
    </row>
    <row r="38" spans="2:5" ht="12.75">
      <c r="B38" s="180"/>
      <c r="C38" s="176"/>
      <c r="D38" s="176"/>
      <c r="E38" s="181"/>
    </row>
    <row r="39" spans="2:7" ht="12.75">
      <c r="B39" s="180"/>
      <c r="C39" s="171"/>
      <c r="D39" s="171"/>
      <c r="E39" s="170"/>
      <c r="F39" s="170"/>
      <c r="G39" s="170"/>
    </row>
    <row r="40" spans="2:7" ht="12.75">
      <c r="B40" s="180"/>
      <c r="C40" s="171"/>
      <c r="D40" s="171"/>
      <c r="E40" s="170"/>
      <c r="F40" s="170"/>
      <c r="G40" s="170"/>
    </row>
    <row r="41" spans="2:9" ht="31.5" customHeight="1">
      <c r="B41" s="334" t="s">
        <v>91</v>
      </c>
      <c r="C41" s="341" t="s">
        <v>92</v>
      </c>
      <c r="D41" s="341"/>
      <c r="E41" s="341"/>
      <c r="F41" s="341"/>
      <c r="G41" s="335"/>
      <c r="H41" s="335"/>
      <c r="I41" s="335"/>
    </row>
    <row r="42" spans="2:9" ht="12.75" customHeight="1">
      <c r="B42" s="334"/>
      <c r="C42" s="342" t="s">
        <v>93</v>
      </c>
      <c r="D42" s="342"/>
      <c r="E42" s="342"/>
      <c r="F42" s="342"/>
      <c r="G42" s="335"/>
      <c r="H42" s="335"/>
      <c r="I42" s="335"/>
    </row>
    <row r="43" spans="2:9" ht="14.25">
      <c r="B43" s="334"/>
      <c r="C43" s="332"/>
      <c r="D43" s="332"/>
      <c r="E43" s="332"/>
      <c r="F43" s="332"/>
      <c r="G43" s="333"/>
      <c r="H43" s="333"/>
      <c r="I43" s="333"/>
    </row>
    <row r="44" spans="2:9" ht="14.25">
      <c r="B44" s="334"/>
      <c r="C44" s="332"/>
      <c r="D44" s="332"/>
      <c r="E44" s="332"/>
      <c r="F44" s="332"/>
      <c r="G44" s="333"/>
      <c r="H44" s="333"/>
      <c r="I44" s="333"/>
    </row>
    <row r="45" spans="2:9" ht="14.25">
      <c r="B45" s="334"/>
      <c r="C45" s="332"/>
      <c r="D45" s="332"/>
      <c r="E45" s="332"/>
      <c r="F45" s="332"/>
      <c r="G45" s="333"/>
      <c r="H45" s="333"/>
      <c r="I45" s="333"/>
    </row>
    <row r="46" spans="2:7" ht="12.75">
      <c r="B46" s="180"/>
      <c r="C46" s="176"/>
      <c r="D46" s="176"/>
      <c r="E46" s="181"/>
      <c r="F46" s="181"/>
      <c r="G46" s="170"/>
    </row>
    <row r="47" spans="2:7" ht="12.75">
      <c r="B47" s="334" t="s">
        <v>94</v>
      </c>
      <c r="C47" s="176" t="s">
        <v>95</v>
      </c>
      <c r="D47" s="176"/>
      <c r="E47" s="170"/>
      <c r="F47" s="170"/>
      <c r="G47" s="181"/>
    </row>
    <row r="48" spans="2:7" ht="14.25">
      <c r="B48" s="334"/>
      <c r="C48" s="176" t="s">
        <v>96</v>
      </c>
      <c r="D48" s="179"/>
      <c r="E48" s="170"/>
      <c r="F48" s="170"/>
      <c r="G48" s="181"/>
    </row>
    <row r="49" spans="2:7" ht="15">
      <c r="B49" s="183"/>
      <c r="C49" s="183"/>
      <c r="D49" s="183"/>
      <c r="E49" s="183"/>
      <c r="F49" s="183"/>
      <c r="G49" s="183"/>
    </row>
    <row r="50" spans="2:3" ht="14.25">
      <c r="B50" s="178"/>
      <c r="C50" s="184"/>
    </row>
    <row r="51" ht="14.25">
      <c r="B51" s="178"/>
    </row>
    <row r="52" spans="2:5" ht="15">
      <c r="B52" s="178"/>
      <c r="C52" s="185" t="e">
        <f>IF(Eingabe!#REF!&gt;0,Eingabe!#REF!," ")</f>
        <v>#REF!</v>
      </c>
      <c r="D52" s="185"/>
      <c r="E52" s="185"/>
    </row>
    <row r="53" spans="2:5" ht="15" hidden="1">
      <c r="B53" s="178"/>
      <c r="C53" s="186" t="str">
        <f>IF(Eingabe!C39&gt;0,Eingabe!C39," ")</f>
        <v> </v>
      </c>
      <c r="E53" s="185"/>
    </row>
    <row r="54" spans="2:5" ht="15" hidden="1">
      <c r="B54" s="178"/>
      <c r="C54" s="186"/>
      <c r="E54" s="185"/>
    </row>
    <row r="55" spans="2:5" ht="15" hidden="1">
      <c r="B55" s="178"/>
      <c r="C55" s="186" t="str">
        <f>IF(Eingabe!V22&gt;0,Eingabe!V22," ")</f>
        <v>  (A)</v>
      </c>
      <c r="E55" s="185"/>
    </row>
    <row r="56" spans="3:5" ht="15" hidden="1">
      <c r="C56" s="186" t="str">
        <f>IF(Eingabe!V23&gt;0,Eingabe!V23," ")</f>
        <v> (B)</v>
      </c>
      <c r="E56" s="185"/>
    </row>
    <row r="57" spans="3:5" ht="15" hidden="1">
      <c r="C57" s="186" t="str">
        <f>IF(Eingabe!V24&gt;0,Eingabe!V24," ")</f>
        <v> (C)</v>
      </c>
      <c r="E57" s="185"/>
    </row>
    <row r="58" spans="3:5" ht="15" hidden="1">
      <c r="C58" s="186" t="str">
        <f>IF(Eingabe!V25&gt;0,Eingabe!V25," ")</f>
        <v> (D)</v>
      </c>
      <c r="E58" s="185"/>
    </row>
    <row r="59" spans="3:5" ht="15" hidden="1">
      <c r="C59" s="186" t="str">
        <f>IF(Eingabe!V26&gt;0,Eingabe!V26," ")</f>
        <v> (E)</v>
      </c>
      <c r="E59" s="185"/>
    </row>
    <row r="60" spans="3:5" ht="15" hidden="1">
      <c r="C60" s="186" t="e">
        <f>IF(Eingabe!#REF!&gt;0,Eingabe!#REF!," ")</f>
        <v>#REF!</v>
      </c>
      <c r="E60" s="185"/>
    </row>
    <row r="61" spans="3:5" ht="15" hidden="1">
      <c r="C61" s="186" t="str">
        <f>IF(Eingabe!V27&gt;0,Eingabe!V27," ")</f>
        <v>  (F)</v>
      </c>
      <c r="E61" s="185"/>
    </row>
    <row r="62" spans="3:5" ht="15" hidden="1">
      <c r="C62" s="186" t="str">
        <f>IF(Eingabe!V28&gt;0,Eingabe!V28," ")</f>
        <v>  (G)</v>
      </c>
      <c r="E62" s="185"/>
    </row>
    <row r="63" spans="3:5" ht="12.75" hidden="1">
      <c r="C63" s="186" t="str">
        <f>IF(Eingabe!V29&gt;0,Eingabe!V29," ")</f>
        <v>  (H)</v>
      </c>
      <c r="E63" s="182"/>
    </row>
    <row r="64" spans="3:5" ht="12.75" hidden="1">
      <c r="C64" s="186" t="str">
        <f>IF(Eingabe!V30&gt;0,Eingabe!V30," ")</f>
        <v>  (I)</v>
      </c>
      <c r="D64" s="182"/>
      <c r="E64" s="182"/>
    </row>
    <row r="65" spans="3:5" ht="12.75" hidden="1">
      <c r="C65" s="186" t="s">
        <v>84</v>
      </c>
      <c r="D65" s="182"/>
      <c r="E65" s="182"/>
    </row>
    <row r="66" spans="3:5" ht="12.75">
      <c r="C66" s="182"/>
      <c r="D66" s="182"/>
      <c r="E66" s="182"/>
    </row>
    <row r="67" spans="3:5" ht="15">
      <c r="C67" s="185" t="str">
        <f>IF(Eingabe!C52&gt;0,Eingabe!C52," ")</f>
        <v> </v>
      </c>
      <c r="D67" s="185"/>
      <c r="E67" s="185"/>
    </row>
  </sheetData>
  <sheetProtection/>
  <mergeCells count="37">
    <mergeCell ref="B4:E4"/>
    <mergeCell ref="F7:G7"/>
    <mergeCell ref="B8:G8"/>
    <mergeCell ref="B9:G9"/>
    <mergeCell ref="B10:G10"/>
    <mergeCell ref="B11:G11"/>
    <mergeCell ref="B12:G12"/>
    <mergeCell ref="B13:G13"/>
    <mergeCell ref="B14:G14"/>
    <mergeCell ref="B15:G15"/>
    <mergeCell ref="B16:G16"/>
    <mergeCell ref="B17:G17"/>
    <mergeCell ref="C21:E21"/>
    <mergeCell ref="F21:G21"/>
    <mergeCell ref="C22:E22"/>
    <mergeCell ref="F22:G22"/>
    <mergeCell ref="C23:E23"/>
    <mergeCell ref="F23:G23"/>
    <mergeCell ref="C42:I42"/>
    <mergeCell ref="C43:I43"/>
    <mergeCell ref="C44:I44"/>
    <mergeCell ref="C24:E24"/>
    <mergeCell ref="F24:G24"/>
    <mergeCell ref="C25:E25"/>
    <mergeCell ref="F25:G25"/>
    <mergeCell ref="F27:G27"/>
    <mergeCell ref="C28:E28"/>
    <mergeCell ref="C45:I45"/>
    <mergeCell ref="B47:B48"/>
    <mergeCell ref="H1:I7"/>
    <mergeCell ref="C29:E29"/>
    <mergeCell ref="C30:E30"/>
    <mergeCell ref="C31:E31"/>
    <mergeCell ref="B34:B37"/>
    <mergeCell ref="G37:I37"/>
    <mergeCell ref="B41:B45"/>
    <mergeCell ref="C41:I41"/>
  </mergeCells>
  <dataValidations count="3">
    <dataValidation type="list" allowBlank="1" showInputMessage="1" showErrorMessage="1" sqref="C28:E28">
      <formula1>$C$54:$C$65</formula1>
    </dataValidation>
    <dataValidation type="list" allowBlank="1" showInputMessage="1" showErrorMessage="1" sqref="C29:E31">
      <formula1>$C$54:$C$64</formula1>
    </dataValidation>
    <dataValidation type="list" allowBlank="1" showInputMessage="1" showErrorMessage="1" sqref="F28:F31">
      <formula1>$K$27:$K$29</formula1>
    </dataValidation>
  </dataValidations>
  <printOptions/>
  <pageMargins left="0.5118110236220472" right="0.31496062992125984" top="0.3937007874015748" bottom="0.393700787401574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Thaden</dc:creator>
  <cp:keywords/>
  <dc:description/>
  <cp:lastModifiedBy>Rainer Kabis</cp:lastModifiedBy>
  <cp:lastPrinted>2009-10-04T16:54:06Z</cp:lastPrinted>
  <dcterms:created xsi:type="dcterms:W3CDTF">2002-10-01T10:03:15Z</dcterms:created>
  <dcterms:modified xsi:type="dcterms:W3CDTF">2015-06-27T10:58:50Z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